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Master" sheetId="1" r:id="rId1"/>
  </sheets>
  <definedNames>
    <definedName name="_xlnm.Print_Area" localSheetId="0">'Master'!$A$6:$Z$95</definedName>
    <definedName name="_xlnm.Print_Titles" localSheetId="0">'Master'!$1:$5</definedName>
  </definedNames>
  <calcPr fullCalcOnLoad="1"/>
</workbook>
</file>

<file path=xl/sharedStrings.xml><?xml version="1.0" encoding="utf-8"?>
<sst xmlns="http://schemas.openxmlformats.org/spreadsheetml/2006/main" count="447" uniqueCount="175">
  <si>
    <t>Division</t>
  </si>
  <si>
    <t>Class</t>
  </si>
  <si>
    <t>Place</t>
  </si>
  <si>
    <t>Coef.</t>
  </si>
  <si>
    <t xml:space="preserve">2nd </t>
  </si>
  <si>
    <t xml:space="preserve">3rd </t>
  </si>
  <si>
    <t>SQUAT</t>
  </si>
  <si>
    <t>BENCH</t>
  </si>
  <si>
    <t>DEADLIFT</t>
  </si>
  <si>
    <t>Sub</t>
  </si>
  <si>
    <t>RH</t>
  </si>
  <si>
    <t>TOTAL</t>
  </si>
  <si>
    <t xml:space="preserve"> </t>
  </si>
  <si>
    <t>4th</t>
  </si>
  <si>
    <t xml:space="preserve">1st </t>
  </si>
  <si>
    <t>1st</t>
  </si>
  <si>
    <t>LBS</t>
  </si>
  <si>
    <t>Weight</t>
  </si>
  <si>
    <t>Open, Teen (14-15)</t>
  </si>
  <si>
    <t>Open, (25-29)</t>
  </si>
  <si>
    <t>Teen (16-17)</t>
  </si>
  <si>
    <t>Kevin Dickhut - NC</t>
  </si>
  <si>
    <t>Open, (30-34)</t>
  </si>
  <si>
    <t>Chad Larson - OH</t>
  </si>
  <si>
    <t>M (50-54)</t>
  </si>
  <si>
    <t>Open, M (45-49)</t>
  </si>
  <si>
    <t>Open, Junior (20-24)</t>
  </si>
  <si>
    <t>Open, Teen (16-17)</t>
  </si>
  <si>
    <t>NAME</t>
  </si>
  <si>
    <t>William Devito - AZ</t>
  </si>
  <si>
    <r>
      <t>Swatrz</t>
    </r>
    <r>
      <rPr>
        <b/>
        <sz val="12"/>
        <color indexed="18"/>
        <rFont val="Jester"/>
        <family val="0"/>
      </rPr>
      <t xml:space="preserve"> </t>
    </r>
  </si>
  <si>
    <t>Tyler Winterrowd - MT</t>
  </si>
  <si>
    <t>Open, M (40-44)</t>
  </si>
  <si>
    <t>Josh Winterrowd - MT</t>
  </si>
  <si>
    <t>John Winterrowd - MT</t>
  </si>
  <si>
    <t>Dave Villeneuve - VT</t>
  </si>
  <si>
    <t>M (40-44)</t>
  </si>
  <si>
    <t>Joshua Sine - VA</t>
  </si>
  <si>
    <t>Mike Robinson - IL</t>
  </si>
  <si>
    <t>Dana Devito - AZ</t>
  </si>
  <si>
    <t>James Aikey - VT</t>
  </si>
  <si>
    <t>Kim Ryman - VA</t>
  </si>
  <si>
    <t>F-Open, F-M (45-49)</t>
  </si>
  <si>
    <t>Anthony Campo - NY</t>
  </si>
  <si>
    <t>Zerak Renner - AZ</t>
  </si>
  <si>
    <t>Open, M (50-54)</t>
  </si>
  <si>
    <t>Eric Cassetta - AZ</t>
  </si>
  <si>
    <t>Raymond Federwisch - AZ</t>
  </si>
  <si>
    <t>Brian Trail - AZ</t>
  </si>
  <si>
    <t>Open, Teen (18-19)</t>
  </si>
  <si>
    <t>Aaron Trail - AZ</t>
  </si>
  <si>
    <t>Kelly Moore - WI</t>
  </si>
  <si>
    <t>Ben Henson - MA</t>
  </si>
  <si>
    <t>Williamm Falla - MA</t>
  </si>
  <si>
    <t>M (70-74)</t>
  </si>
  <si>
    <t>Ian Gillaspie - AZ</t>
  </si>
  <si>
    <t>Open, (25-29), PFM</t>
  </si>
  <si>
    <t>Mike Sullivan - NV</t>
  </si>
  <si>
    <t>F-Open, F-(25-29)</t>
  </si>
  <si>
    <t>Shawn Suda - MT</t>
  </si>
  <si>
    <t>Open, (30-34), PFM</t>
  </si>
  <si>
    <t>Eric Cieplinski - AZ</t>
  </si>
  <si>
    <t>Chris Falkner - AZ</t>
  </si>
  <si>
    <t>Dan Henson - MA</t>
  </si>
  <si>
    <t>Mark Neumann - MI</t>
  </si>
  <si>
    <t>Steve Callahan - AZ</t>
  </si>
  <si>
    <t>James Eidenmiller - AK</t>
  </si>
  <si>
    <t>Garrett Smith - AZ</t>
  </si>
  <si>
    <t>Johnathan Newby - FL</t>
  </si>
  <si>
    <t>Dale Christopher - AZ</t>
  </si>
  <si>
    <t>William Deloney - AZ</t>
  </si>
  <si>
    <t>Open, M (55-59)</t>
  </si>
  <si>
    <t>Michelle Watts - CA</t>
  </si>
  <si>
    <t>F-Open, F-(30-34)</t>
  </si>
  <si>
    <t>Lance Pototschnik - MD</t>
  </si>
  <si>
    <t>Salvatore Morabito - CA</t>
  </si>
  <si>
    <t>Open, M (65-69)</t>
  </si>
  <si>
    <t>Joel Callison - NV</t>
  </si>
  <si>
    <t>SHW</t>
  </si>
  <si>
    <t>Open, (35-39), PFM</t>
  </si>
  <si>
    <t>Open, (35-39)</t>
  </si>
  <si>
    <t>Steve Brown - OR</t>
  </si>
  <si>
    <t>Michael Jeffries - MO</t>
  </si>
  <si>
    <t>Jordan Jeffries - MO</t>
  </si>
  <si>
    <t>Open, Teen (12-13)</t>
  </si>
  <si>
    <t>Open, PFM</t>
  </si>
  <si>
    <t>Brandon Cox - AZ</t>
  </si>
  <si>
    <t>Michael Milton - Canada</t>
  </si>
  <si>
    <t>Mike Burkeen - AZ</t>
  </si>
  <si>
    <t>Elton Hart - CA</t>
  </si>
  <si>
    <t>James Campbell - TX</t>
  </si>
  <si>
    <t>Brian Sealock - IA</t>
  </si>
  <si>
    <t>Pierre NGO - NV</t>
  </si>
  <si>
    <t>John Johnson - CA</t>
  </si>
  <si>
    <t>Chad Smith - OK</t>
  </si>
  <si>
    <t>Robert Clark - VA</t>
  </si>
  <si>
    <t>Paul Gillott - AZ</t>
  </si>
  <si>
    <t>Open, M (55-59), PFM</t>
  </si>
  <si>
    <t>Open, (60-64)</t>
  </si>
  <si>
    <t>Chris Gallick - AZ</t>
  </si>
  <si>
    <t>Joe Young - NV</t>
  </si>
  <si>
    <t>Steve Thompson - VA</t>
  </si>
  <si>
    <t>Robert Balmt - AZ</t>
  </si>
  <si>
    <t>Jorge Gonzalez - NV</t>
  </si>
  <si>
    <t>Junior (20-24)</t>
  </si>
  <si>
    <t>Joey Powell - MT</t>
  </si>
  <si>
    <t>Billy Ray Powell - MT</t>
  </si>
  <si>
    <t>Matt Brimmer - MT</t>
  </si>
  <si>
    <t>Jennifer Graves - MT</t>
  </si>
  <si>
    <t>Jamey Woolridge - MT</t>
  </si>
  <si>
    <t>Clint DeMoss - AZ</t>
  </si>
  <si>
    <t>Dan Morgan - AZ</t>
  </si>
  <si>
    <t>Christie Burnett - AZ</t>
  </si>
  <si>
    <t>F-Open, F-M (40-44)</t>
  </si>
  <si>
    <t>Robert Cortez - CA</t>
  </si>
  <si>
    <t>Open, M (75-79)</t>
  </si>
  <si>
    <t>David Petro-Roy - CT</t>
  </si>
  <si>
    <t>Nick Woolstenhulme - AZ</t>
  </si>
  <si>
    <t>Vito Paiazzolo - IL</t>
  </si>
  <si>
    <t>Matt LaMaster - AZ</t>
  </si>
  <si>
    <t>N O</t>
  </si>
  <si>
    <t>F O</t>
  </si>
  <si>
    <t>J IN</t>
  </si>
  <si>
    <t>D O</t>
  </si>
  <si>
    <t>H O</t>
  </si>
  <si>
    <t>I O</t>
  </si>
  <si>
    <t>J O</t>
  </si>
  <si>
    <t>Tonya Hart - CA</t>
  </si>
  <si>
    <t>H</t>
  </si>
  <si>
    <t>J</t>
  </si>
  <si>
    <t>OO</t>
  </si>
  <si>
    <t>Eric Tuthill - AZ</t>
  </si>
  <si>
    <t>FO</t>
  </si>
  <si>
    <t>Krystine Loring - VT</t>
  </si>
  <si>
    <t>F-Open, F-Junior</t>
  </si>
  <si>
    <t>1,1</t>
  </si>
  <si>
    <t>2,1</t>
  </si>
  <si>
    <t>3,2</t>
  </si>
  <si>
    <t>4,1</t>
  </si>
  <si>
    <t>5,1</t>
  </si>
  <si>
    <t>3,1</t>
  </si>
  <si>
    <t>6,1</t>
  </si>
  <si>
    <t>5,1,1</t>
  </si>
  <si>
    <t>1,1,1</t>
  </si>
  <si>
    <t>7,1</t>
  </si>
  <si>
    <t>10,2</t>
  </si>
  <si>
    <t>Open , Teen (18-19)</t>
  </si>
  <si>
    <t>Patrick McMillan Sr - VA</t>
  </si>
  <si>
    <t>Ray Ortiz - NV</t>
  </si>
  <si>
    <t>M (45-49)</t>
  </si>
  <si>
    <t>I</t>
  </si>
  <si>
    <t>P O</t>
  </si>
  <si>
    <t>R O</t>
  </si>
  <si>
    <t>O O</t>
  </si>
  <si>
    <t>K I</t>
  </si>
  <si>
    <t>M I</t>
  </si>
  <si>
    <t>P I</t>
  </si>
  <si>
    <t>J I</t>
  </si>
  <si>
    <t>K O</t>
  </si>
  <si>
    <t>R I</t>
  </si>
  <si>
    <t xml:space="preserve">N  </t>
  </si>
  <si>
    <t xml:space="preserve">I  </t>
  </si>
  <si>
    <t>IO</t>
  </si>
  <si>
    <t>L I</t>
  </si>
  <si>
    <t>2,1,1</t>
  </si>
  <si>
    <t>3,3</t>
  </si>
  <si>
    <t>4,2</t>
  </si>
  <si>
    <t>5,2</t>
  </si>
  <si>
    <t>7,1,1</t>
  </si>
  <si>
    <t>2,2</t>
  </si>
  <si>
    <t>9,2</t>
  </si>
  <si>
    <t>8,2,1</t>
  </si>
  <si>
    <t>Tony Rodrigues - NV</t>
  </si>
  <si>
    <t>JO</t>
  </si>
  <si>
    <t>lbs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</si>
</sst>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b/>
      <sz val="12"/>
      <name val="Arial"/>
      <family val="0"/>
    </font>
    <font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8"/>
      <name val="Jester"/>
      <family val="0"/>
    </font>
    <font>
      <b/>
      <sz val="8"/>
      <color indexed="18"/>
      <name val="Jest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left"/>
    </xf>
    <xf numFmtId="0" fontId="0" fillId="35" borderId="14" xfId="0" applyFont="1" applyFill="1" applyBorder="1" applyAlignment="1">
      <alignment horizontal="center"/>
    </xf>
    <xf numFmtId="2" fontId="0" fillId="35" borderId="14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6" borderId="14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117"/>
  <sheetViews>
    <sheetView tabSelected="1" zoomScalePageLayoutView="0" workbookViewId="0" topLeftCell="A1">
      <pane xSplit="5" ySplit="5" topLeftCell="K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O4" sqref="O4"/>
    </sheetView>
  </sheetViews>
  <sheetFormatPr defaultColWidth="9.140625" defaultRowHeight="12.75"/>
  <cols>
    <col min="1" max="1" width="24.421875" style="1" customWidth="1"/>
    <col min="2" max="2" width="20.00390625" style="4" customWidth="1"/>
    <col min="3" max="3" width="8.7109375" style="2" customWidth="1"/>
    <col min="4" max="4" width="7.7109375" style="2" customWidth="1"/>
    <col min="5" max="5" width="6.00390625" style="2" customWidth="1"/>
    <col min="6" max="6" width="4.421875" style="2" customWidth="1"/>
    <col min="7" max="9" width="6.00390625" style="2" customWidth="1"/>
    <col min="10" max="10" width="7.57421875" style="2" customWidth="1"/>
    <col min="11" max="14" width="6.00390625" style="2" customWidth="1"/>
    <col min="15" max="15" width="7.421875" style="2" customWidth="1"/>
    <col min="16" max="16" width="5.8515625" style="2" customWidth="1"/>
    <col min="17" max="22" width="6.00390625" style="2" customWidth="1"/>
    <col min="23" max="23" width="6.8515625" style="3" customWidth="1"/>
    <col min="24" max="24" width="8.140625" style="3" customWidth="1"/>
    <col min="25" max="25" width="5.7109375" style="2" customWidth="1"/>
    <col min="26" max="26" width="7.8515625" style="2" customWidth="1"/>
    <col min="27" max="16384" width="9.140625" style="1" customWidth="1"/>
  </cols>
  <sheetData>
    <row r="3" ht="6" customHeight="1" thickBot="1"/>
    <row r="4" spans="6:26" ht="25.5" customHeight="1">
      <c r="F4" s="36" t="s">
        <v>6</v>
      </c>
      <c r="G4" s="37"/>
      <c r="H4" s="37"/>
      <c r="I4" s="38"/>
      <c r="J4" s="10"/>
      <c r="K4" s="10"/>
      <c r="L4" s="36" t="s">
        <v>7</v>
      </c>
      <c r="M4" s="37"/>
      <c r="N4" s="38"/>
      <c r="O4" s="11"/>
      <c r="P4" s="11"/>
      <c r="Q4" s="12"/>
      <c r="R4" s="36" t="s">
        <v>8</v>
      </c>
      <c r="S4" s="37"/>
      <c r="T4" s="38"/>
      <c r="U4" s="10"/>
      <c r="V4" s="5"/>
      <c r="W4" s="6"/>
      <c r="X4" s="9"/>
      <c r="Y4" s="7"/>
      <c r="Z4" s="8"/>
    </row>
    <row r="5" spans="1:26" ht="15.75">
      <c r="A5" s="13" t="s">
        <v>28</v>
      </c>
      <c r="B5" s="14" t="s">
        <v>0</v>
      </c>
      <c r="C5" s="15" t="s">
        <v>30</v>
      </c>
      <c r="D5" s="15" t="s">
        <v>17</v>
      </c>
      <c r="E5" s="13" t="s">
        <v>1</v>
      </c>
      <c r="F5" s="13" t="s">
        <v>10</v>
      </c>
      <c r="G5" s="13" t="s">
        <v>14</v>
      </c>
      <c r="H5" s="13" t="s">
        <v>4</v>
      </c>
      <c r="I5" s="13" t="s">
        <v>5</v>
      </c>
      <c r="J5" s="13" t="s">
        <v>174</v>
      </c>
      <c r="K5" s="13" t="s">
        <v>13</v>
      </c>
      <c r="L5" s="13" t="s">
        <v>15</v>
      </c>
      <c r="M5" s="13" t="s">
        <v>4</v>
      </c>
      <c r="N5" s="13" t="s">
        <v>5</v>
      </c>
      <c r="O5" s="13" t="s">
        <v>174</v>
      </c>
      <c r="P5" s="13" t="s">
        <v>13</v>
      </c>
      <c r="Q5" s="13" t="s">
        <v>9</v>
      </c>
      <c r="R5" s="13" t="s">
        <v>15</v>
      </c>
      <c r="S5" s="13" t="s">
        <v>4</v>
      </c>
      <c r="T5" s="13" t="s">
        <v>5</v>
      </c>
      <c r="U5" s="13"/>
      <c r="V5" s="13" t="s">
        <v>13</v>
      </c>
      <c r="W5" s="13" t="s">
        <v>11</v>
      </c>
      <c r="X5" s="13" t="s">
        <v>16</v>
      </c>
      <c r="Y5" s="13" t="s">
        <v>2</v>
      </c>
      <c r="Z5" s="13" t="s">
        <v>3</v>
      </c>
    </row>
    <row r="6" spans="1:26" s="18" customFormat="1" ht="15">
      <c r="A6" s="21" t="s">
        <v>41</v>
      </c>
      <c r="B6" s="22" t="s">
        <v>42</v>
      </c>
      <c r="C6" s="16">
        <v>1.0693</v>
      </c>
      <c r="D6" s="16">
        <v>103.7</v>
      </c>
      <c r="E6" s="16">
        <v>105</v>
      </c>
      <c r="F6" s="16" t="s">
        <v>121</v>
      </c>
      <c r="G6" s="16">
        <v>67.5</v>
      </c>
      <c r="H6" s="16">
        <v>70</v>
      </c>
      <c r="I6" s="16">
        <v>72.5</v>
      </c>
      <c r="J6" s="16">
        <f>(MAX(G6:I6)*2.2046)</f>
        <v>159.83350000000002</v>
      </c>
      <c r="K6" s="16">
        <v>73.5</v>
      </c>
      <c r="L6" s="16">
        <v>42.5</v>
      </c>
      <c r="M6" s="16">
        <v>47.5</v>
      </c>
      <c r="N6" s="16">
        <v>0</v>
      </c>
      <c r="O6" s="16">
        <f>(MAX(L6:N6)*2.2046)</f>
        <v>104.7185</v>
      </c>
      <c r="P6" s="16"/>
      <c r="Q6" s="16">
        <f>(MAX(G6:I6))+(MAX(L6:N6))</f>
        <v>120</v>
      </c>
      <c r="R6" s="16">
        <v>107.5</v>
      </c>
      <c r="S6" s="16">
        <v>117.5</v>
      </c>
      <c r="T6" s="16">
        <v>122.5</v>
      </c>
      <c r="U6" s="16">
        <f>(MAX(R6:T6)*2.2046)</f>
        <v>270.06350000000003</v>
      </c>
      <c r="V6" s="16" t="s">
        <v>12</v>
      </c>
      <c r="W6" s="16">
        <f>Q6+(MAX(R6:T6))</f>
        <v>242.5</v>
      </c>
      <c r="X6" s="16">
        <f aca="true" t="shared" si="0" ref="X6:X93">W6*2.2046</f>
        <v>534.6155</v>
      </c>
      <c r="Y6" s="16" t="s">
        <v>135</v>
      </c>
      <c r="Z6" s="17">
        <f>W6*C6</f>
        <v>259.30525</v>
      </c>
    </row>
    <row r="7" spans="1:26" s="25" customFormat="1" ht="15">
      <c r="A7" s="21" t="s">
        <v>133</v>
      </c>
      <c r="B7" s="22" t="s">
        <v>134</v>
      </c>
      <c r="C7" s="23">
        <v>1.0405</v>
      </c>
      <c r="D7" s="23">
        <v>104.5</v>
      </c>
      <c r="E7" s="23">
        <v>105</v>
      </c>
      <c r="F7" s="23" t="s">
        <v>121</v>
      </c>
      <c r="G7" s="23">
        <v>47.5</v>
      </c>
      <c r="H7" s="23">
        <v>55</v>
      </c>
      <c r="I7" s="23">
        <v>0</v>
      </c>
      <c r="J7" s="16">
        <f aca="true" t="shared" si="1" ref="J7:J71">(MAX(G7:I7)*2.2046)</f>
        <v>121.253</v>
      </c>
      <c r="K7" s="23" t="s">
        <v>12</v>
      </c>
      <c r="L7" s="23">
        <v>37.5</v>
      </c>
      <c r="M7" s="23">
        <v>40</v>
      </c>
      <c r="N7" s="23">
        <v>0</v>
      </c>
      <c r="O7" s="16">
        <f aca="true" t="shared" si="2" ref="O7:O71">(MAX(L7:N7)*2.2046)</f>
        <v>88.184</v>
      </c>
      <c r="P7" s="23"/>
      <c r="Q7" s="23">
        <f>(MAX(G7:I7))+(MAX(L7:N7))</f>
        <v>95</v>
      </c>
      <c r="R7" s="23">
        <v>92.5</v>
      </c>
      <c r="S7" s="23">
        <v>0</v>
      </c>
      <c r="T7" s="23">
        <v>102.5</v>
      </c>
      <c r="U7" s="16">
        <f aca="true" t="shared" si="3" ref="U7:U71">(MAX(R7:T7)*2.2046)</f>
        <v>225.97150000000002</v>
      </c>
      <c r="V7" s="23" t="s">
        <v>12</v>
      </c>
      <c r="W7" s="23">
        <f>Q7+(MAX(R7:T7))</f>
        <v>197.5</v>
      </c>
      <c r="X7" s="23">
        <f t="shared" si="0"/>
        <v>435.4085</v>
      </c>
      <c r="Y7" s="23" t="s">
        <v>136</v>
      </c>
      <c r="Z7" s="24">
        <f>W7*C7</f>
        <v>205.49875</v>
      </c>
    </row>
    <row r="8" spans="1:26" s="25" customFormat="1" ht="15">
      <c r="A8" s="26"/>
      <c r="B8" s="27"/>
      <c r="C8" s="28"/>
      <c r="D8" s="28"/>
      <c r="E8" s="28"/>
      <c r="F8" s="28"/>
      <c r="G8" s="28"/>
      <c r="H8" s="28"/>
      <c r="I8" s="28"/>
      <c r="J8" s="35" t="s">
        <v>12</v>
      </c>
      <c r="K8" s="28"/>
      <c r="L8" s="28"/>
      <c r="M8" s="28"/>
      <c r="N8" s="28"/>
      <c r="O8" s="35" t="s">
        <v>12</v>
      </c>
      <c r="P8" s="28"/>
      <c r="Q8" s="28"/>
      <c r="R8" s="28"/>
      <c r="S8" s="28"/>
      <c r="T8" s="28"/>
      <c r="U8" s="35" t="s">
        <v>12</v>
      </c>
      <c r="V8" s="28"/>
      <c r="W8" s="28"/>
      <c r="X8" s="28"/>
      <c r="Y8" s="28"/>
      <c r="Z8" s="29"/>
    </row>
    <row r="9" spans="1:26" s="25" customFormat="1" ht="15">
      <c r="A9" s="21" t="s">
        <v>72</v>
      </c>
      <c r="B9" s="22" t="s">
        <v>73</v>
      </c>
      <c r="C9" s="23">
        <v>0.9208</v>
      </c>
      <c r="D9" s="23">
        <v>121.7</v>
      </c>
      <c r="E9" s="23">
        <v>123</v>
      </c>
      <c r="F9" s="23" t="s">
        <v>123</v>
      </c>
      <c r="G9" s="23">
        <v>90</v>
      </c>
      <c r="H9" s="23">
        <v>0</v>
      </c>
      <c r="I9" s="23">
        <v>105</v>
      </c>
      <c r="J9" s="16">
        <f t="shared" si="1"/>
        <v>231.483</v>
      </c>
      <c r="K9" s="23"/>
      <c r="L9" s="23">
        <v>65</v>
      </c>
      <c r="M9" s="23">
        <v>75</v>
      </c>
      <c r="N9" s="23">
        <v>77.5</v>
      </c>
      <c r="O9" s="16">
        <f t="shared" si="2"/>
        <v>170.8565</v>
      </c>
      <c r="P9" s="23"/>
      <c r="Q9" s="23">
        <f>(MAX(G9:I9))+(MAX(L9:N9))</f>
        <v>182.5</v>
      </c>
      <c r="R9" s="23">
        <v>107.5</v>
      </c>
      <c r="S9" s="23">
        <v>0</v>
      </c>
      <c r="T9" s="23">
        <v>120</v>
      </c>
      <c r="U9" s="16">
        <f t="shared" si="3"/>
        <v>264.552</v>
      </c>
      <c r="V9" s="23">
        <v>123</v>
      </c>
      <c r="W9" s="23">
        <f>Q9+(MAX(R9:V9))</f>
        <v>447.052</v>
      </c>
      <c r="X9" s="23">
        <f t="shared" si="0"/>
        <v>985.5708392000001</v>
      </c>
      <c r="Y9" s="23" t="s">
        <v>136</v>
      </c>
      <c r="Z9" s="24">
        <f>W9*C9</f>
        <v>411.6454816</v>
      </c>
    </row>
    <row r="10" spans="1:26" s="25" customFormat="1" ht="15">
      <c r="A10" s="21" t="s">
        <v>51</v>
      </c>
      <c r="B10" s="22" t="s">
        <v>42</v>
      </c>
      <c r="C10" s="23">
        <v>0.976</v>
      </c>
      <c r="D10" s="23">
        <v>115.3</v>
      </c>
      <c r="E10" s="23">
        <v>123</v>
      </c>
      <c r="F10" s="23" t="s">
        <v>132</v>
      </c>
      <c r="G10" s="23">
        <v>92.5</v>
      </c>
      <c r="H10" s="23">
        <v>100</v>
      </c>
      <c r="I10" s="23">
        <v>107.5</v>
      </c>
      <c r="J10" s="16">
        <f t="shared" si="1"/>
        <v>236.99450000000002</v>
      </c>
      <c r="K10" s="23">
        <v>110</v>
      </c>
      <c r="L10" s="23">
        <v>65</v>
      </c>
      <c r="M10" s="23">
        <v>70</v>
      </c>
      <c r="N10" s="23">
        <v>75</v>
      </c>
      <c r="O10" s="16">
        <f t="shared" si="2"/>
        <v>165.345</v>
      </c>
      <c r="P10" s="23">
        <v>80</v>
      </c>
      <c r="Q10" s="23">
        <f>(MAX(G10:I10))+(MAX(L10:N10))</f>
        <v>182.5</v>
      </c>
      <c r="R10" s="23">
        <v>130</v>
      </c>
      <c r="S10" s="23">
        <v>137.5</v>
      </c>
      <c r="T10" s="23">
        <v>145</v>
      </c>
      <c r="U10" s="16">
        <f t="shared" si="3"/>
        <v>319.66700000000003</v>
      </c>
      <c r="V10" s="23">
        <v>157.5</v>
      </c>
      <c r="W10" s="23">
        <f>Q10+(MAX(R10:T10))</f>
        <v>327.5</v>
      </c>
      <c r="X10" s="23">
        <f t="shared" si="0"/>
        <v>722.0065000000001</v>
      </c>
      <c r="Y10" s="23" t="s">
        <v>135</v>
      </c>
      <c r="Z10" s="24">
        <f>W10*C10</f>
        <v>319.64</v>
      </c>
    </row>
    <row r="11" spans="1:26" s="25" customFormat="1" ht="15">
      <c r="A11" s="26"/>
      <c r="B11" s="27"/>
      <c r="C11" s="28"/>
      <c r="D11" s="28"/>
      <c r="E11" s="28"/>
      <c r="F11" s="28"/>
      <c r="G11" s="28"/>
      <c r="H11" s="28"/>
      <c r="I11" s="28"/>
      <c r="J11" s="35" t="s">
        <v>12</v>
      </c>
      <c r="K11" s="28"/>
      <c r="L11" s="28"/>
      <c r="M11" s="28"/>
      <c r="N11" s="28"/>
      <c r="O11" s="35" t="s">
        <v>12</v>
      </c>
      <c r="P11" s="28"/>
      <c r="Q11" s="28"/>
      <c r="R11" s="28"/>
      <c r="S11" s="28"/>
      <c r="T11" s="28"/>
      <c r="U11" s="35" t="s">
        <v>12</v>
      </c>
      <c r="V11" s="28"/>
      <c r="W11" s="28"/>
      <c r="X11" s="28"/>
      <c r="Y11" s="28"/>
      <c r="Z11" s="29"/>
    </row>
    <row r="12" spans="1:26" s="25" customFormat="1" ht="15">
      <c r="A12" s="21" t="s">
        <v>127</v>
      </c>
      <c r="B12" s="22" t="s">
        <v>58</v>
      </c>
      <c r="C12" s="23">
        <v>0.8676</v>
      </c>
      <c r="D12" s="23">
        <v>130.8</v>
      </c>
      <c r="E12" s="23">
        <v>132</v>
      </c>
      <c r="F12" s="23" t="s">
        <v>124</v>
      </c>
      <c r="G12" s="23">
        <v>90</v>
      </c>
      <c r="H12" s="23">
        <v>100</v>
      </c>
      <c r="I12" s="23">
        <v>0</v>
      </c>
      <c r="J12" s="16">
        <f t="shared" si="1"/>
        <v>220.46</v>
      </c>
      <c r="K12" s="23"/>
      <c r="L12" s="23">
        <v>57.5</v>
      </c>
      <c r="M12" s="23">
        <v>65</v>
      </c>
      <c r="N12" s="23">
        <v>0</v>
      </c>
      <c r="O12" s="16">
        <f t="shared" si="2"/>
        <v>143.299</v>
      </c>
      <c r="P12" s="23"/>
      <c r="Q12" s="23">
        <f>(MAX(G12:I12))+(MAX(L12:N12))</f>
        <v>165</v>
      </c>
      <c r="R12" s="23">
        <v>90</v>
      </c>
      <c r="S12" s="23">
        <v>100</v>
      </c>
      <c r="T12" s="23">
        <v>115</v>
      </c>
      <c r="U12" s="16">
        <f t="shared" si="3"/>
        <v>253.52900000000002</v>
      </c>
      <c r="V12" s="23">
        <v>120</v>
      </c>
      <c r="W12" s="23">
        <f>Q12+(MAX(R12:T12))</f>
        <v>280</v>
      </c>
      <c r="X12" s="23">
        <f t="shared" si="0"/>
        <v>617.288</v>
      </c>
      <c r="Y12" s="23" t="s">
        <v>135</v>
      </c>
      <c r="Z12" s="24">
        <f>W12*C12</f>
        <v>242.928</v>
      </c>
    </row>
    <row r="13" spans="1:26" s="25" customFormat="1" ht="15">
      <c r="A13" s="21" t="s">
        <v>108</v>
      </c>
      <c r="B13" s="22" t="s">
        <v>73</v>
      </c>
      <c r="C13" s="23">
        <v>0.898</v>
      </c>
      <c r="D13" s="23">
        <v>126.1</v>
      </c>
      <c r="E13" s="23">
        <v>132</v>
      </c>
      <c r="F13" s="23" t="s">
        <v>124</v>
      </c>
      <c r="G13" s="23">
        <v>50</v>
      </c>
      <c r="H13" s="23">
        <v>67.5</v>
      </c>
      <c r="I13" s="23">
        <v>0</v>
      </c>
      <c r="J13" s="16">
        <f t="shared" si="1"/>
        <v>148.81050000000002</v>
      </c>
      <c r="K13" s="23"/>
      <c r="L13" s="23">
        <v>35</v>
      </c>
      <c r="M13" s="23">
        <v>37.5</v>
      </c>
      <c r="N13" s="23">
        <v>0</v>
      </c>
      <c r="O13" s="16">
        <f t="shared" si="2"/>
        <v>82.6725</v>
      </c>
      <c r="P13" s="23" t="s">
        <v>12</v>
      </c>
      <c r="Q13" s="23">
        <f>(MAX(G13:I13))+(MAX(L13:N13))</f>
        <v>105</v>
      </c>
      <c r="R13" s="23">
        <v>80</v>
      </c>
      <c r="S13" s="23">
        <v>0</v>
      </c>
      <c r="T13" s="23">
        <v>0</v>
      </c>
      <c r="U13" s="16">
        <f t="shared" si="3"/>
        <v>176.368</v>
      </c>
      <c r="V13" s="23" t="s">
        <v>12</v>
      </c>
      <c r="W13" s="23">
        <f>Q13+(MAX(R13:T13))</f>
        <v>185</v>
      </c>
      <c r="X13" s="23">
        <f>W13*2.2046</f>
        <v>407.851</v>
      </c>
      <c r="Y13" s="23" t="s">
        <v>136</v>
      </c>
      <c r="Z13" s="24">
        <f>W13*C13</f>
        <v>166.13</v>
      </c>
    </row>
    <row r="14" spans="1:26" s="25" customFormat="1" ht="15">
      <c r="A14" s="26"/>
      <c r="B14" s="27"/>
      <c r="C14" s="28"/>
      <c r="D14" s="28"/>
      <c r="E14" s="28"/>
      <c r="F14" s="28"/>
      <c r="G14" s="28"/>
      <c r="H14" s="28"/>
      <c r="I14" s="28"/>
      <c r="J14" s="35" t="s">
        <v>12</v>
      </c>
      <c r="K14" s="28"/>
      <c r="L14" s="28"/>
      <c r="M14" s="28"/>
      <c r="N14" s="28"/>
      <c r="O14" s="35" t="s">
        <v>12</v>
      </c>
      <c r="P14" s="28"/>
      <c r="Q14" s="28"/>
      <c r="R14" s="28"/>
      <c r="S14" s="28"/>
      <c r="T14" s="28"/>
      <c r="U14" s="35" t="s">
        <v>12</v>
      </c>
      <c r="V14" s="28"/>
      <c r="W14" s="28"/>
      <c r="X14" s="28"/>
      <c r="Y14" s="28"/>
      <c r="Z14" s="29"/>
    </row>
    <row r="15" spans="1:26" s="25" customFormat="1" ht="15">
      <c r="A15" s="30" t="s">
        <v>112</v>
      </c>
      <c r="B15" s="22" t="s">
        <v>113</v>
      </c>
      <c r="C15" s="23">
        <v>0.8462</v>
      </c>
      <c r="D15" s="23">
        <v>135.3</v>
      </c>
      <c r="E15" s="23">
        <v>148</v>
      </c>
      <c r="F15" s="23" t="s">
        <v>121</v>
      </c>
      <c r="G15" s="23">
        <v>0</v>
      </c>
      <c r="H15" s="23">
        <v>97.5</v>
      </c>
      <c r="I15" s="23">
        <v>0</v>
      </c>
      <c r="J15" s="16">
        <f t="shared" si="1"/>
        <v>214.94850000000002</v>
      </c>
      <c r="K15" s="23"/>
      <c r="L15" s="23">
        <v>65</v>
      </c>
      <c r="M15" s="23">
        <v>67.5</v>
      </c>
      <c r="N15" s="23">
        <v>70</v>
      </c>
      <c r="O15" s="16">
        <f t="shared" si="2"/>
        <v>154.322</v>
      </c>
      <c r="P15" s="23">
        <v>72.5</v>
      </c>
      <c r="Q15" s="23">
        <f>(MAX(G15:I15))+(MAX(L15:N15))</f>
        <v>167.5</v>
      </c>
      <c r="R15" s="23">
        <v>102.5</v>
      </c>
      <c r="S15" s="23">
        <v>110</v>
      </c>
      <c r="T15" s="23">
        <v>115</v>
      </c>
      <c r="U15" s="16">
        <f t="shared" si="3"/>
        <v>253.52900000000002</v>
      </c>
      <c r="V15" s="23"/>
      <c r="W15" s="23">
        <f>Q15+(MAX(R15:T15))</f>
        <v>282.5</v>
      </c>
      <c r="X15" s="23">
        <f t="shared" si="0"/>
        <v>622.7995000000001</v>
      </c>
      <c r="Y15" s="23" t="s">
        <v>135</v>
      </c>
      <c r="Z15" s="24">
        <f>W15*C15</f>
        <v>239.05149999999998</v>
      </c>
    </row>
    <row r="16" spans="1:26" s="25" customFormat="1" ht="15">
      <c r="A16" s="26"/>
      <c r="B16" s="27"/>
      <c r="C16" s="28"/>
      <c r="D16" s="28"/>
      <c r="E16" s="28"/>
      <c r="F16" s="28"/>
      <c r="G16" s="28"/>
      <c r="H16" s="28"/>
      <c r="I16" s="28"/>
      <c r="J16" s="35" t="s">
        <v>12</v>
      </c>
      <c r="K16" s="28"/>
      <c r="L16" s="28"/>
      <c r="M16" s="28"/>
      <c r="N16" s="28"/>
      <c r="O16" s="35" t="s">
        <v>12</v>
      </c>
      <c r="P16" s="28"/>
      <c r="Q16" s="28"/>
      <c r="R16" s="28"/>
      <c r="S16" s="28"/>
      <c r="T16" s="28"/>
      <c r="U16" s="35" t="s">
        <v>12</v>
      </c>
      <c r="V16" s="28"/>
      <c r="W16" s="28"/>
      <c r="X16" s="28"/>
      <c r="Y16" s="28"/>
      <c r="Z16" s="29"/>
    </row>
    <row r="17" spans="1:26" s="25" customFormat="1" ht="15">
      <c r="A17" s="21" t="s">
        <v>88</v>
      </c>
      <c r="B17" s="22" t="s">
        <v>18</v>
      </c>
      <c r="C17" s="23">
        <v>0.9385</v>
      </c>
      <c r="D17" s="23">
        <v>116.2</v>
      </c>
      <c r="E17" s="23">
        <v>123</v>
      </c>
      <c r="F17" s="23" t="s">
        <v>122</v>
      </c>
      <c r="G17" s="23">
        <v>100</v>
      </c>
      <c r="H17" s="23">
        <v>105</v>
      </c>
      <c r="I17" s="23">
        <v>107.5</v>
      </c>
      <c r="J17" s="16">
        <f t="shared" si="1"/>
        <v>236.99450000000002</v>
      </c>
      <c r="K17" s="23">
        <v>0</v>
      </c>
      <c r="L17" s="23">
        <v>85</v>
      </c>
      <c r="M17" s="23">
        <v>0</v>
      </c>
      <c r="N17" s="23">
        <v>0</v>
      </c>
      <c r="O17" s="16">
        <f t="shared" si="2"/>
        <v>187.39100000000002</v>
      </c>
      <c r="P17" s="23"/>
      <c r="Q17" s="23">
        <f>(MAX(G17:I17))+(MAX(L17:N17))</f>
        <v>192.5</v>
      </c>
      <c r="R17" s="23">
        <v>135</v>
      </c>
      <c r="S17" s="23">
        <v>147.5</v>
      </c>
      <c r="T17" s="23">
        <v>152.5</v>
      </c>
      <c r="U17" s="16">
        <f t="shared" si="3"/>
        <v>336.2015</v>
      </c>
      <c r="V17" s="23"/>
      <c r="W17" s="23">
        <f>Q17+(MAX(R17:T17))</f>
        <v>345</v>
      </c>
      <c r="X17" s="23">
        <f t="shared" si="0"/>
        <v>760.587</v>
      </c>
      <c r="Y17" s="23" t="s">
        <v>135</v>
      </c>
      <c r="Z17" s="24">
        <f>W17*C17</f>
        <v>323.7825</v>
      </c>
    </row>
    <row r="18" spans="1:26" s="25" customFormat="1" ht="15">
      <c r="A18" s="21" t="s">
        <v>95</v>
      </c>
      <c r="B18" s="22" t="s">
        <v>20</v>
      </c>
      <c r="C18" s="23">
        <v>0.8783</v>
      </c>
      <c r="D18" s="23">
        <v>123</v>
      </c>
      <c r="E18" s="23">
        <v>123</v>
      </c>
      <c r="F18" s="23" t="s">
        <v>123</v>
      </c>
      <c r="G18" s="23">
        <v>87.5</v>
      </c>
      <c r="H18" s="23">
        <v>112.5</v>
      </c>
      <c r="I18" s="23">
        <v>125</v>
      </c>
      <c r="J18" s="16">
        <f t="shared" si="1"/>
        <v>275.575</v>
      </c>
      <c r="K18" s="23">
        <v>0</v>
      </c>
      <c r="L18" s="23">
        <v>85</v>
      </c>
      <c r="M18" s="23">
        <v>95</v>
      </c>
      <c r="N18" s="23">
        <v>102.5</v>
      </c>
      <c r="O18" s="16">
        <f t="shared" si="2"/>
        <v>225.97150000000002</v>
      </c>
      <c r="P18" s="23" t="s">
        <v>12</v>
      </c>
      <c r="Q18" s="23">
        <f>(MAX(G18:I18))+(MAX(L18:N18))</f>
        <v>227.5</v>
      </c>
      <c r="R18" s="23">
        <v>117.5</v>
      </c>
      <c r="S18" s="23">
        <v>140</v>
      </c>
      <c r="T18" s="23">
        <v>157.5</v>
      </c>
      <c r="U18" s="16">
        <f t="shared" si="3"/>
        <v>347.22450000000003</v>
      </c>
      <c r="V18" s="23">
        <v>165</v>
      </c>
      <c r="W18" s="23">
        <f>Q18+(MAX(R18:T18))</f>
        <v>385</v>
      </c>
      <c r="X18" s="23">
        <f t="shared" si="0"/>
        <v>848.7710000000001</v>
      </c>
      <c r="Y18" s="23">
        <v>1</v>
      </c>
      <c r="Z18" s="24">
        <f>W18*C18</f>
        <v>338.14549999999997</v>
      </c>
    </row>
    <row r="19" spans="1:26" s="25" customFormat="1" ht="15">
      <c r="A19" s="26"/>
      <c r="B19" s="27"/>
      <c r="C19" s="28"/>
      <c r="D19" s="28"/>
      <c r="E19" s="28"/>
      <c r="F19" s="28"/>
      <c r="G19" s="28"/>
      <c r="H19" s="28"/>
      <c r="I19" s="28"/>
      <c r="J19" s="35" t="s">
        <v>12</v>
      </c>
      <c r="K19" s="28"/>
      <c r="L19" s="28"/>
      <c r="M19" s="28"/>
      <c r="N19" s="28"/>
      <c r="O19" s="35" t="s">
        <v>12</v>
      </c>
      <c r="P19" s="28"/>
      <c r="Q19" s="28"/>
      <c r="R19" s="28"/>
      <c r="S19" s="28"/>
      <c r="T19" s="28"/>
      <c r="U19" s="35" t="s">
        <v>12</v>
      </c>
      <c r="V19" s="28"/>
      <c r="W19" s="28"/>
      <c r="X19" s="28"/>
      <c r="Y19" s="28"/>
      <c r="Z19" s="29"/>
    </row>
    <row r="20" spans="1:26" s="25" customFormat="1" ht="15">
      <c r="A20" s="21" t="s">
        <v>37</v>
      </c>
      <c r="B20" s="22" t="s">
        <v>26</v>
      </c>
      <c r="C20" s="23">
        <v>0.8146</v>
      </c>
      <c r="D20" s="23">
        <v>131.5</v>
      </c>
      <c r="E20" s="23">
        <v>132</v>
      </c>
      <c r="F20" s="23" t="s">
        <v>128</v>
      </c>
      <c r="G20" s="23">
        <v>147.5</v>
      </c>
      <c r="H20" s="23">
        <v>157.5</v>
      </c>
      <c r="I20" s="23">
        <v>0</v>
      </c>
      <c r="J20" s="16">
        <f t="shared" si="1"/>
        <v>347.22450000000003</v>
      </c>
      <c r="K20" s="23"/>
      <c r="L20" s="23">
        <v>92.5</v>
      </c>
      <c r="M20" s="23">
        <v>102.5</v>
      </c>
      <c r="N20" s="23">
        <v>105</v>
      </c>
      <c r="O20" s="16">
        <f t="shared" si="2"/>
        <v>231.483</v>
      </c>
      <c r="P20" s="23">
        <v>110</v>
      </c>
      <c r="Q20" s="23">
        <f>(MAX(G20:I20))+(MAX(L20:N20))</f>
        <v>262.5</v>
      </c>
      <c r="R20" s="23">
        <v>160</v>
      </c>
      <c r="S20" s="23">
        <v>170</v>
      </c>
      <c r="T20" s="23">
        <v>187.5</v>
      </c>
      <c r="U20" s="16">
        <f t="shared" si="3"/>
        <v>413.3625</v>
      </c>
      <c r="V20" s="23">
        <v>190</v>
      </c>
      <c r="W20" s="23">
        <f>Q20+(MAX(R20:T20))</f>
        <v>450</v>
      </c>
      <c r="X20" s="23">
        <f t="shared" si="0"/>
        <v>992.07</v>
      </c>
      <c r="Y20" s="23" t="s">
        <v>135</v>
      </c>
      <c r="Z20" s="24">
        <f>W20*C20</f>
        <v>366.57</v>
      </c>
    </row>
    <row r="21" spans="1:26" s="25" customFormat="1" ht="15">
      <c r="A21" s="21" t="s">
        <v>75</v>
      </c>
      <c r="B21" s="22" t="s">
        <v>76</v>
      </c>
      <c r="C21" s="23">
        <v>0.8276</v>
      </c>
      <c r="D21" s="23">
        <v>129.9</v>
      </c>
      <c r="E21" s="23">
        <v>132</v>
      </c>
      <c r="F21" s="23" t="s">
        <v>126</v>
      </c>
      <c r="G21" s="23">
        <v>40</v>
      </c>
      <c r="H21" s="23">
        <v>50</v>
      </c>
      <c r="I21" s="23">
        <v>57.5</v>
      </c>
      <c r="J21" s="16">
        <f t="shared" si="1"/>
        <v>126.76450000000001</v>
      </c>
      <c r="K21" s="23">
        <v>62.5</v>
      </c>
      <c r="L21" s="23">
        <v>60</v>
      </c>
      <c r="M21" s="23">
        <v>67.5</v>
      </c>
      <c r="N21" s="23">
        <v>0</v>
      </c>
      <c r="O21" s="16">
        <f t="shared" si="2"/>
        <v>148.81050000000002</v>
      </c>
      <c r="P21" s="23"/>
      <c r="Q21" s="23">
        <f>(MAX(G21:I21))+(MAX(L21:N21))</f>
        <v>125</v>
      </c>
      <c r="R21" s="23">
        <v>92.5</v>
      </c>
      <c r="S21" s="23">
        <v>105</v>
      </c>
      <c r="T21" s="23">
        <v>115</v>
      </c>
      <c r="U21" s="16">
        <f t="shared" si="3"/>
        <v>253.52900000000002</v>
      </c>
      <c r="V21" s="23">
        <v>125</v>
      </c>
      <c r="W21" s="23">
        <f>Q21+(MAX(R21:T21))</f>
        <v>240</v>
      </c>
      <c r="X21" s="23">
        <f t="shared" si="0"/>
        <v>529.104</v>
      </c>
      <c r="Y21" s="23" t="s">
        <v>138</v>
      </c>
      <c r="Z21" s="24">
        <f>W21*C21</f>
        <v>198.624</v>
      </c>
    </row>
    <row r="22" spans="1:26" s="25" customFormat="1" ht="15">
      <c r="A22" s="21" t="s">
        <v>83</v>
      </c>
      <c r="B22" s="22" t="s">
        <v>84</v>
      </c>
      <c r="C22" s="23">
        <v>0.821</v>
      </c>
      <c r="D22" s="23">
        <v>130.7</v>
      </c>
      <c r="E22" s="23">
        <v>132</v>
      </c>
      <c r="F22" s="23" t="s">
        <v>126</v>
      </c>
      <c r="G22" s="23">
        <v>50</v>
      </c>
      <c r="H22" s="23">
        <v>55</v>
      </c>
      <c r="I22" s="23">
        <v>57.5</v>
      </c>
      <c r="J22" s="16">
        <f t="shared" si="1"/>
        <v>126.76450000000001</v>
      </c>
      <c r="K22" s="23"/>
      <c r="L22" s="23">
        <v>35</v>
      </c>
      <c r="M22" s="23">
        <v>40</v>
      </c>
      <c r="N22" s="23">
        <v>42.5</v>
      </c>
      <c r="O22" s="16">
        <f t="shared" si="2"/>
        <v>93.69550000000001</v>
      </c>
      <c r="P22" s="23"/>
      <c r="Q22" s="23">
        <f>(MAX(G22:I22))+(MAX(L22:N22))</f>
        <v>100</v>
      </c>
      <c r="R22" s="23">
        <v>75</v>
      </c>
      <c r="S22" s="23">
        <v>82.5</v>
      </c>
      <c r="T22" s="23">
        <v>87.5</v>
      </c>
      <c r="U22" s="16">
        <f t="shared" si="3"/>
        <v>192.9025</v>
      </c>
      <c r="V22" s="23"/>
      <c r="W22" s="23">
        <f aca="true" t="shared" si="4" ref="W22:W42">Q22+(MAX(R22:T22))</f>
        <v>187.5</v>
      </c>
      <c r="X22" s="23">
        <f t="shared" si="0"/>
        <v>413.3625</v>
      </c>
      <c r="Y22" s="23" t="s">
        <v>139</v>
      </c>
      <c r="Z22" s="24">
        <f>W22*C22</f>
        <v>153.9375</v>
      </c>
    </row>
    <row r="23" spans="1:26" s="25" customFormat="1" ht="15">
      <c r="A23" s="21" t="s">
        <v>52</v>
      </c>
      <c r="B23" s="22" t="s">
        <v>18</v>
      </c>
      <c r="C23" s="23">
        <v>0.8343</v>
      </c>
      <c r="D23" s="23">
        <v>129.1</v>
      </c>
      <c r="E23" s="23">
        <v>132</v>
      </c>
      <c r="F23" s="23" t="s">
        <v>126</v>
      </c>
      <c r="G23" s="23">
        <v>95</v>
      </c>
      <c r="H23" s="23">
        <v>102.5</v>
      </c>
      <c r="I23" s="23">
        <v>110</v>
      </c>
      <c r="J23" s="16">
        <f t="shared" si="1"/>
        <v>242.506</v>
      </c>
      <c r="K23" s="23">
        <v>0</v>
      </c>
      <c r="L23" s="23">
        <v>85</v>
      </c>
      <c r="M23" s="23">
        <v>90</v>
      </c>
      <c r="N23" s="23">
        <v>92.5</v>
      </c>
      <c r="O23" s="16">
        <f t="shared" si="2"/>
        <v>203.9255</v>
      </c>
      <c r="P23" s="23" t="s">
        <v>12</v>
      </c>
      <c r="Q23" s="23">
        <f>(MAX(G23:I23))+(MAX(L23:N23))</f>
        <v>202.5</v>
      </c>
      <c r="R23" s="23">
        <v>115</v>
      </c>
      <c r="S23" s="23">
        <v>122.5</v>
      </c>
      <c r="T23" s="23">
        <v>137.5</v>
      </c>
      <c r="U23" s="16">
        <f t="shared" si="3"/>
        <v>303.1325</v>
      </c>
      <c r="V23" s="23"/>
      <c r="W23" s="23">
        <f t="shared" si="4"/>
        <v>340</v>
      </c>
      <c r="X23" s="23">
        <f t="shared" si="0"/>
        <v>749.5640000000001</v>
      </c>
      <c r="Y23" s="23" t="s">
        <v>136</v>
      </c>
      <c r="Z23" s="24">
        <f>W23*C23</f>
        <v>283.66200000000003</v>
      </c>
    </row>
    <row r="24" spans="1:26" s="25" customFormat="1" ht="15">
      <c r="A24" s="21" t="s">
        <v>46</v>
      </c>
      <c r="B24" s="22" t="s">
        <v>18</v>
      </c>
      <c r="C24" s="23">
        <v>0.8483</v>
      </c>
      <c r="D24" s="23">
        <v>127.3</v>
      </c>
      <c r="E24" s="23">
        <v>132</v>
      </c>
      <c r="F24" s="23" t="s">
        <v>125</v>
      </c>
      <c r="G24" s="23">
        <v>0</v>
      </c>
      <c r="H24" s="23">
        <v>82.5</v>
      </c>
      <c r="I24" s="23">
        <v>0</v>
      </c>
      <c r="J24" s="16">
        <f t="shared" si="1"/>
        <v>181.8795</v>
      </c>
      <c r="K24" s="23"/>
      <c r="L24" s="23">
        <v>65</v>
      </c>
      <c r="M24" s="23">
        <v>0</v>
      </c>
      <c r="N24" s="23">
        <v>0</v>
      </c>
      <c r="O24" s="16">
        <f t="shared" si="2"/>
        <v>143.299</v>
      </c>
      <c r="P24" s="23"/>
      <c r="Q24" s="23">
        <f>(MAX(G24:I24))+(MAX(L24:N24))</f>
        <v>147.5</v>
      </c>
      <c r="R24" s="23">
        <v>107.5</v>
      </c>
      <c r="S24" s="23">
        <v>112.5</v>
      </c>
      <c r="T24" s="23">
        <v>0</v>
      </c>
      <c r="U24" s="16">
        <f t="shared" si="3"/>
        <v>248.0175</v>
      </c>
      <c r="V24" s="23" t="s">
        <v>12</v>
      </c>
      <c r="W24" s="23">
        <f t="shared" si="4"/>
        <v>260</v>
      </c>
      <c r="X24" s="23">
        <f t="shared" si="0"/>
        <v>573.196</v>
      </c>
      <c r="Y24" s="23" t="s">
        <v>137</v>
      </c>
      <c r="Z24" s="24">
        <f>W24*C24</f>
        <v>220.55800000000002</v>
      </c>
    </row>
    <row r="25" spans="1:26" s="25" customFormat="1" ht="15">
      <c r="A25" s="26"/>
      <c r="B25" s="27"/>
      <c r="C25" s="28"/>
      <c r="D25" s="28"/>
      <c r="E25" s="28"/>
      <c r="F25" s="28"/>
      <c r="G25" s="28"/>
      <c r="H25" s="28"/>
      <c r="I25" s="28"/>
      <c r="J25" s="35" t="s">
        <v>12</v>
      </c>
      <c r="K25" s="28"/>
      <c r="L25" s="28"/>
      <c r="M25" s="28"/>
      <c r="N25" s="28"/>
      <c r="O25" s="35" t="s">
        <v>12</v>
      </c>
      <c r="P25" s="28"/>
      <c r="Q25" s="28"/>
      <c r="R25" s="28"/>
      <c r="S25" s="28"/>
      <c r="T25" s="28"/>
      <c r="U25" s="35" t="s">
        <v>12</v>
      </c>
      <c r="V25" s="28"/>
      <c r="W25" s="28" t="s">
        <v>12</v>
      </c>
      <c r="X25" s="28"/>
      <c r="Y25" s="28"/>
      <c r="Z25" s="29"/>
    </row>
    <row r="26" spans="1:26" s="25" customFormat="1" ht="15">
      <c r="A26" s="21" t="s">
        <v>65</v>
      </c>
      <c r="B26" s="22" t="s">
        <v>19</v>
      </c>
      <c r="C26" s="23">
        <v>0.7385</v>
      </c>
      <c r="D26" s="23">
        <v>145.7</v>
      </c>
      <c r="E26" s="23">
        <v>148</v>
      </c>
      <c r="F26" s="23" t="s">
        <v>125</v>
      </c>
      <c r="G26" s="23">
        <v>112.5</v>
      </c>
      <c r="H26" s="23">
        <v>0</v>
      </c>
      <c r="I26" s="23">
        <v>115</v>
      </c>
      <c r="J26" s="16">
        <f t="shared" si="1"/>
        <v>253.52900000000002</v>
      </c>
      <c r="K26" s="23"/>
      <c r="L26" s="23">
        <v>95</v>
      </c>
      <c r="M26" s="23">
        <v>97.5</v>
      </c>
      <c r="N26" s="23">
        <v>0</v>
      </c>
      <c r="O26" s="16">
        <f t="shared" si="2"/>
        <v>214.94850000000002</v>
      </c>
      <c r="P26" s="23" t="s">
        <v>12</v>
      </c>
      <c r="Q26" s="23">
        <f>(MAX(G26:I26))+(MAX(L26:N26))</f>
        <v>212.5</v>
      </c>
      <c r="R26" s="23">
        <v>147.5</v>
      </c>
      <c r="S26" s="23">
        <v>152.5</v>
      </c>
      <c r="T26" s="23">
        <v>0</v>
      </c>
      <c r="U26" s="16">
        <f t="shared" si="3"/>
        <v>336.2015</v>
      </c>
      <c r="V26" s="23"/>
      <c r="W26" s="23">
        <f t="shared" si="4"/>
        <v>365</v>
      </c>
      <c r="X26" s="23">
        <f t="shared" si="0"/>
        <v>804.6790000000001</v>
      </c>
      <c r="Y26" s="23" t="s">
        <v>140</v>
      </c>
      <c r="Z26" s="24">
        <f aca="true" t="shared" si="5" ref="Z26:Z33">W26*C26</f>
        <v>269.5525</v>
      </c>
    </row>
    <row r="27" spans="1:26" s="25" customFormat="1" ht="15">
      <c r="A27" s="21" t="s">
        <v>62</v>
      </c>
      <c r="B27" s="22" t="s">
        <v>19</v>
      </c>
      <c r="C27" s="23">
        <v>0.7294</v>
      </c>
      <c r="D27" s="23">
        <v>147.8</v>
      </c>
      <c r="E27" s="23">
        <v>148</v>
      </c>
      <c r="F27" s="23" t="s">
        <v>125</v>
      </c>
      <c r="G27" s="23">
        <v>110</v>
      </c>
      <c r="H27" s="23">
        <v>117.5</v>
      </c>
      <c r="I27" s="23">
        <v>0</v>
      </c>
      <c r="J27" s="16">
        <f t="shared" si="1"/>
        <v>259.0405</v>
      </c>
      <c r="K27" s="23"/>
      <c r="L27" s="23">
        <v>95</v>
      </c>
      <c r="M27" s="23">
        <v>97.5</v>
      </c>
      <c r="N27" s="23">
        <v>102.5</v>
      </c>
      <c r="O27" s="16">
        <f t="shared" si="2"/>
        <v>225.97150000000002</v>
      </c>
      <c r="P27" s="23" t="s">
        <v>12</v>
      </c>
      <c r="Q27" s="23">
        <f>(MAX(G27:I27))+(MAX(L27:N27))</f>
        <v>220</v>
      </c>
      <c r="R27" s="23">
        <v>0</v>
      </c>
      <c r="S27" s="23">
        <v>0</v>
      </c>
      <c r="T27" s="23">
        <v>0</v>
      </c>
      <c r="U27" s="16">
        <f t="shared" si="3"/>
        <v>0</v>
      </c>
      <c r="V27" s="23"/>
      <c r="W27" s="23">
        <f t="shared" si="4"/>
        <v>220</v>
      </c>
      <c r="X27" s="23">
        <f t="shared" si="0"/>
        <v>485.012</v>
      </c>
      <c r="Y27" s="23" t="s">
        <v>12</v>
      </c>
      <c r="Z27" s="24">
        <f t="shared" si="5"/>
        <v>160.46800000000002</v>
      </c>
    </row>
    <row r="28" spans="1:26" s="25" customFormat="1" ht="15">
      <c r="A28" s="21" t="s">
        <v>74</v>
      </c>
      <c r="B28" s="22" t="s">
        <v>26</v>
      </c>
      <c r="C28" s="23">
        <v>0.7339</v>
      </c>
      <c r="D28" s="23">
        <v>147.4</v>
      </c>
      <c r="E28" s="23">
        <v>148</v>
      </c>
      <c r="F28" s="23" t="s">
        <v>124</v>
      </c>
      <c r="G28" s="23">
        <v>150</v>
      </c>
      <c r="H28" s="23">
        <v>162.5</v>
      </c>
      <c r="I28" s="23">
        <v>0</v>
      </c>
      <c r="J28" s="16">
        <f t="shared" si="1"/>
        <v>358.2475</v>
      </c>
      <c r="K28" s="23"/>
      <c r="L28" s="23">
        <v>105</v>
      </c>
      <c r="M28" s="23">
        <v>110</v>
      </c>
      <c r="N28" s="23">
        <v>112.5</v>
      </c>
      <c r="O28" s="16">
        <f t="shared" si="2"/>
        <v>248.0175</v>
      </c>
      <c r="P28" s="23" t="s">
        <v>12</v>
      </c>
      <c r="Q28" s="23">
        <f>(MAX(G28:I28))+(MAX(L28:N28))</f>
        <v>275</v>
      </c>
      <c r="R28" s="23">
        <v>200</v>
      </c>
      <c r="S28" s="23">
        <v>205</v>
      </c>
      <c r="T28" s="23">
        <v>0</v>
      </c>
      <c r="U28" s="16">
        <f t="shared" si="3"/>
        <v>451.94300000000004</v>
      </c>
      <c r="V28" s="23"/>
      <c r="W28" s="23">
        <f t="shared" si="4"/>
        <v>480</v>
      </c>
      <c r="X28" s="23">
        <f t="shared" si="0"/>
        <v>1058.208</v>
      </c>
      <c r="Y28" s="23" t="s">
        <v>136</v>
      </c>
      <c r="Z28" s="24">
        <f t="shared" si="5"/>
        <v>352.272</v>
      </c>
    </row>
    <row r="29" spans="1:26" s="25" customFormat="1" ht="15">
      <c r="A29" s="21" t="s">
        <v>29</v>
      </c>
      <c r="B29" s="22" t="s">
        <v>32</v>
      </c>
      <c r="C29" s="23">
        <v>0.7339</v>
      </c>
      <c r="D29" s="23">
        <v>147.1</v>
      </c>
      <c r="E29" s="23">
        <v>148</v>
      </c>
      <c r="F29" s="23" t="s">
        <v>120</v>
      </c>
      <c r="G29" s="23">
        <v>85</v>
      </c>
      <c r="H29" s="23">
        <v>90</v>
      </c>
      <c r="I29" s="23">
        <v>0</v>
      </c>
      <c r="J29" s="16">
        <f t="shared" si="1"/>
        <v>198.41400000000002</v>
      </c>
      <c r="K29" s="23"/>
      <c r="L29" s="23">
        <v>0</v>
      </c>
      <c r="M29" s="23">
        <v>0</v>
      </c>
      <c r="N29" s="23">
        <v>0</v>
      </c>
      <c r="O29" s="16">
        <f t="shared" si="2"/>
        <v>0</v>
      </c>
      <c r="P29" s="23" t="s">
        <v>12</v>
      </c>
      <c r="Q29" s="23">
        <f>(MAX(G29:I29))+(MAX(L29:N29))</f>
        <v>90</v>
      </c>
      <c r="R29" s="23">
        <v>125</v>
      </c>
      <c r="S29" s="23">
        <v>130</v>
      </c>
      <c r="T29" s="23">
        <v>140</v>
      </c>
      <c r="U29" s="16">
        <f t="shared" si="3"/>
        <v>308.644</v>
      </c>
      <c r="V29" s="23"/>
      <c r="W29" s="23">
        <f t="shared" si="4"/>
        <v>230</v>
      </c>
      <c r="X29" s="23">
        <f t="shared" si="0"/>
        <v>507.05800000000005</v>
      </c>
      <c r="Y29" s="23" t="s">
        <v>141</v>
      </c>
      <c r="Z29" s="24">
        <f t="shared" si="5"/>
        <v>168.797</v>
      </c>
    </row>
    <row r="30" spans="1:26" s="34" customFormat="1" ht="15">
      <c r="A30" s="30" t="s">
        <v>111</v>
      </c>
      <c r="B30" s="31" t="s">
        <v>25</v>
      </c>
      <c r="C30" s="32"/>
      <c r="D30" s="32">
        <v>0</v>
      </c>
      <c r="E30" s="32">
        <v>148</v>
      </c>
      <c r="F30" s="32"/>
      <c r="G30" s="32">
        <v>0</v>
      </c>
      <c r="H30" s="32">
        <v>0</v>
      </c>
      <c r="I30" s="32">
        <v>0</v>
      </c>
      <c r="J30" s="16">
        <f t="shared" si="1"/>
        <v>0</v>
      </c>
      <c r="K30" s="32"/>
      <c r="L30" s="32">
        <v>0</v>
      </c>
      <c r="M30" s="32">
        <v>0</v>
      </c>
      <c r="N30" s="32">
        <v>0</v>
      </c>
      <c r="O30" s="16">
        <f t="shared" si="2"/>
        <v>0</v>
      </c>
      <c r="P30" s="32"/>
      <c r="Q30" s="32" t="s">
        <v>12</v>
      </c>
      <c r="R30" s="32"/>
      <c r="S30" s="32"/>
      <c r="T30" s="32"/>
      <c r="U30" s="16">
        <f t="shared" si="3"/>
        <v>0</v>
      </c>
      <c r="V30" s="32"/>
      <c r="W30" s="23" t="e">
        <f t="shared" si="4"/>
        <v>#VALUE!</v>
      </c>
      <c r="X30" s="32" t="e">
        <f t="shared" si="0"/>
        <v>#VALUE!</v>
      </c>
      <c r="Y30" s="32"/>
      <c r="Z30" s="33" t="e">
        <f t="shared" si="5"/>
        <v>#VALUE!</v>
      </c>
    </row>
    <row r="31" spans="1:26" s="25" customFormat="1" ht="15">
      <c r="A31" s="21" t="s">
        <v>38</v>
      </c>
      <c r="B31" s="22" t="s">
        <v>25</v>
      </c>
      <c r="C31" s="23">
        <v>0.7432</v>
      </c>
      <c r="D31" s="23">
        <v>144.7</v>
      </c>
      <c r="E31" s="23">
        <v>148</v>
      </c>
      <c r="F31" s="23" t="s">
        <v>124</v>
      </c>
      <c r="G31" s="23">
        <v>0</v>
      </c>
      <c r="H31" s="23">
        <v>147.5</v>
      </c>
      <c r="I31" s="23">
        <v>157.5</v>
      </c>
      <c r="J31" s="16">
        <f t="shared" si="1"/>
        <v>347.22450000000003</v>
      </c>
      <c r="K31" s="23">
        <v>165</v>
      </c>
      <c r="L31" s="23">
        <v>112.5</v>
      </c>
      <c r="M31" s="23">
        <v>120</v>
      </c>
      <c r="N31" s="23">
        <v>0</v>
      </c>
      <c r="O31" s="16">
        <f t="shared" si="2"/>
        <v>264.552</v>
      </c>
      <c r="P31" s="23" t="s">
        <v>12</v>
      </c>
      <c r="Q31" s="23">
        <f>(MAX(G31:I31))+(MAX(L31:N31))</f>
        <v>277.5</v>
      </c>
      <c r="R31" s="23">
        <v>207.5</v>
      </c>
      <c r="S31" s="23">
        <v>220</v>
      </c>
      <c r="T31" s="23">
        <v>225</v>
      </c>
      <c r="U31" s="16">
        <f t="shared" si="3"/>
        <v>496.035</v>
      </c>
      <c r="V31" s="23"/>
      <c r="W31" s="23">
        <f t="shared" si="4"/>
        <v>502.5</v>
      </c>
      <c r="X31" s="23">
        <f t="shared" si="0"/>
        <v>1107.8115</v>
      </c>
      <c r="Y31" s="23" t="s">
        <v>135</v>
      </c>
      <c r="Z31" s="24">
        <f t="shared" si="5"/>
        <v>373.45799999999997</v>
      </c>
    </row>
    <row r="32" spans="1:26" s="25" customFormat="1" ht="15">
      <c r="A32" s="21" t="s">
        <v>47</v>
      </c>
      <c r="B32" s="22" t="s">
        <v>18</v>
      </c>
      <c r="C32" s="23">
        <v>0.8022</v>
      </c>
      <c r="D32" s="23">
        <v>133.9</v>
      </c>
      <c r="E32" s="23">
        <v>148</v>
      </c>
      <c r="F32" s="23" t="s">
        <v>125</v>
      </c>
      <c r="G32" s="23">
        <v>85</v>
      </c>
      <c r="H32" s="23">
        <v>0</v>
      </c>
      <c r="I32" s="23">
        <v>0</v>
      </c>
      <c r="J32" s="16">
        <f t="shared" si="1"/>
        <v>187.39100000000002</v>
      </c>
      <c r="K32" s="23"/>
      <c r="L32" s="23">
        <v>60</v>
      </c>
      <c r="M32" s="23">
        <v>0</v>
      </c>
      <c r="N32" s="23">
        <v>65</v>
      </c>
      <c r="O32" s="16">
        <f t="shared" si="2"/>
        <v>143.299</v>
      </c>
      <c r="P32" s="23"/>
      <c r="Q32" s="23">
        <f>(MAX(G32:I32))+(MAX(L32:N32))</f>
        <v>150</v>
      </c>
      <c r="R32" s="23">
        <v>105</v>
      </c>
      <c r="S32" s="23">
        <v>110</v>
      </c>
      <c r="T32" s="23">
        <v>112.5</v>
      </c>
      <c r="U32" s="16">
        <f t="shared" si="3"/>
        <v>248.0175</v>
      </c>
      <c r="V32" s="23"/>
      <c r="W32" s="23">
        <f t="shared" si="4"/>
        <v>262.5</v>
      </c>
      <c r="X32" s="23">
        <f t="shared" si="0"/>
        <v>578.7075</v>
      </c>
      <c r="Y32" s="23" t="s">
        <v>139</v>
      </c>
      <c r="Z32" s="24">
        <f t="shared" si="5"/>
        <v>210.57750000000001</v>
      </c>
    </row>
    <row r="33" spans="1:26" s="25" customFormat="1" ht="15">
      <c r="A33" s="21" t="s">
        <v>105</v>
      </c>
      <c r="B33" s="22" t="s">
        <v>49</v>
      </c>
      <c r="C33" s="23">
        <v>0.7579</v>
      </c>
      <c r="D33" s="23">
        <v>142.3</v>
      </c>
      <c r="E33" s="23">
        <v>148</v>
      </c>
      <c r="F33" s="23" t="s">
        <v>120</v>
      </c>
      <c r="G33" s="23">
        <v>95</v>
      </c>
      <c r="H33" s="23">
        <v>105</v>
      </c>
      <c r="I33" s="23">
        <v>115</v>
      </c>
      <c r="J33" s="16">
        <f t="shared" si="1"/>
        <v>253.52900000000002</v>
      </c>
      <c r="K33" s="23"/>
      <c r="L33" s="23">
        <v>95</v>
      </c>
      <c r="M33" s="23">
        <v>102.5</v>
      </c>
      <c r="N33" s="23">
        <v>105</v>
      </c>
      <c r="O33" s="16">
        <f t="shared" si="2"/>
        <v>231.483</v>
      </c>
      <c r="P33" s="23" t="s">
        <v>12</v>
      </c>
      <c r="Q33" s="23">
        <f>(MAX(G33:I33))+(MAX(L33:N33))</f>
        <v>220</v>
      </c>
      <c r="R33" s="23">
        <v>105</v>
      </c>
      <c r="S33" s="23">
        <v>122.5</v>
      </c>
      <c r="T33" s="23">
        <v>137.5</v>
      </c>
      <c r="U33" s="16">
        <f t="shared" si="3"/>
        <v>303.1325</v>
      </c>
      <c r="V33" s="23"/>
      <c r="W33" s="23">
        <f t="shared" si="4"/>
        <v>357.5</v>
      </c>
      <c r="X33" s="23">
        <f t="shared" si="0"/>
        <v>788.1445</v>
      </c>
      <c r="Y33" s="23" t="s">
        <v>138</v>
      </c>
      <c r="Z33" s="24">
        <f t="shared" si="5"/>
        <v>270.94925</v>
      </c>
    </row>
    <row r="34" spans="1:26" s="25" customFormat="1" ht="15">
      <c r="A34" s="26"/>
      <c r="B34" s="27"/>
      <c r="C34" s="28"/>
      <c r="D34" s="28"/>
      <c r="E34" s="28"/>
      <c r="F34" s="28"/>
      <c r="G34" s="28"/>
      <c r="H34" s="28"/>
      <c r="I34" s="28"/>
      <c r="J34" s="35" t="s">
        <v>12</v>
      </c>
      <c r="K34" s="28"/>
      <c r="L34" s="28"/>
      <c r="M34" s="28"/>
      <c r="N34" s="28"/>
      <c r="O34" s="35" t="s">
        <v>12</v>
      </c>
      <c r="P34" s="28"/>
      <c r="Q34" s="28"/>
      <c r="R34" s="28"/>
      <c r="S34" s="28"/>
      <c r="T34" s="28"/>
      <c r="U34" s="35" t="s">
        <v>12</v>
      </c>
      <c r="V34" s="28"/>
      <c r="W34" s="28" t="s">
        <v>12</v>
      </c>
      <c r="X34" s="28"/>
      <c r="Y34" s="28"/>
      <c r="Z34" s="29"/>
    </row>
    <row r="35" spans="1:26" s="25" customFormat="1" ht="15">
      <c r="A35" s="21" t="s">
        <v>53</v>
      </c>
      <c r="B35" s="22" t="s">
        <v>54</v>
      </c>
      <c r="C35" s="23">
        <v>0.672</v>
      </c>
      <c r="D35" s="23">
        <v>162.6</v>
      </c>
      <c r="E35" s="23">
        <v>165</v>
      </c>
      <c r="F35" s="23" t="s">
        <v>125</v>
      </c>
      <c r="G35" s="23">
        <v>70</v>
      </c>
      <c r="H35" s="23">
        <v>75</v>
      </c>
      <c r="I35" s="23">
        <v>77.5</v>
      </c>
      <c r="J35" s="16">
        <f t="shared" si="1"/>
        <v>170.8565</v>
      </c>
      <c r="K35" s="23">
        <v>80</v>
      </c>
      <c r="L35" s="23">
        <v>70</v>
      </c>
      <c r="M35" s="23">
        <v>72.5</v>
      </c>
      <c r="N35" s="23">
        <v>75</v>
      </c>
      <c r="O35" s="16">
        <f t="shared" si="2"/>
        <v>165.345</v>
      </c>
      <c r="P35" s="23">
        <v>77.5</v>
      </c>
      <c r="Q35" s="23">
        <f>(MAX(G35:I35))+(MAX(L35:N35))</f>
        <v>152.5</v>
      </c>
      <c r="R35" s="23">
        <v>95</v>
      </c>
      <c r="S35" s="23">
        <v>100</v>
      </c>
      <c r="T35" s="23">
        <v>102.5</v>
      </c>
      <c r="U35" s="16">
        <f t="shared" si="3"/>
        <v>225.97150000000002</v>
      </c>
      <c r="V35" s="23">
        <v>105</v>
      </c>
      <c r="W35" s="23">
        <f t="shared" si="4"/>
        <v>255</v>
      </c>
      <c r="X35" s="23">
        <f t="shared" si="0"/>
        <v>562.173</v>
      </c>
      <c r="Y35" s="23">
        <v>1</v>
      </c>
      <c r="Z35" s="24">
        <f aca="true" t="shared" si="6" ref="Z35:Z42">W35*C35</f>
        <v>171.36</v>
      </c>
    </row>
    <row r="36" spans="1:26" s="25" customFormat="1" ht="15">
      <c r="A36" s="21" t="s">
        <v>40</v>
      </c>
      <c r="B36" s="22" t="s">
        <v>19</v>
      </c>
      <c r="C36" s="23">
        <v>0.6656</v>
      </c>
      <c r="D36" s="23">
        <v>164.6</v>
      </c>
      <c r="E36" s="23">
        <v>165</v>
      </c>
      <c r="F36" s="23" t="s">
        <v>124</v>
      </c>
      <c r="G36" s="23">
        <v>212.5</v>
      </c>
      <c r="H36" s="23">
        <v>217.5</v>
      </c>
      <c r="I36" s="23">
        <v>0</v>
      </c>
      <c r="J36" s="16">
        <f t="shared" si="1"/>
        <v>479.50050000000005</v>
      </c>
      <c r="K36" s="23"/>
      <c r="L36" s="23">
        <v>140</v>
      </c>
      <c r="M36" s="23">
        <v>145</v>
      </c>
      <c r="N36" s="23">
        <v>0</v>
      </c>
      <c r="O36" s="16">
        <f t="shared" si="2"/>
        <v>319.66700000000003</v>
      </c>
      <c r="P36" s="23" t="s">
        <v>12</v>
      </c>
      <c r="Q36" s="23">
        <f>(MAX(G36:I36))+(MAX(L36:N36))</f>
        <v>362.5</v>
      </c>
      <c r="R36" s="23">
        <v>227.5</v>
      </c>
      <c r="S36" s="23">
        <v>250</v>
      </c>
      <c r="T36" s="23">
        <v>262.5</v>
      </c>
      <c r="U36" s="16">
        <f t="shared" si="3"/>
        <v>578.7075</v>
      </c>
      <c r="V36" s="23" t="s">
        <v>12</v>
      </c>
      <c r="W36" s="23">
        <f t="shared" si="4"/>
        <v>625</v>
      </c>
      <c r="X36" s="23">
        <f t="shared" si="0"/>
        <v>1377.875</v>
      </c>
      <c r="Y36" s="23" t="s">
        <v>135</v>
      </c>
      <c r="Z36" s="24">
        <f t="shared" si="6"/>
        <v>416</v>
      </c>
    </row>
    <row r="37" spans="1:26" s="25" customFormat="1" ht="15">
      <c r="A37" s="30" t="s">
        <v>39</v>
      </c>
      <c r="B37" s="31" t="s">
        <v>22</v>
      </c>
      <c r="C37" s="32" t="s">
        <v>12</v>
      </c>
      <c r="D37" s="32">
        <v>0</v>
      </c>
      <c r="E37" s="32">
        <v>165</v>
      </c>
      <c r="F37" s="32" t="s">
        <v>12</v>
      </c>
      <c r="G37" s="32">
        <v>0</v>
      </c>
      <c r="H37" s="32">
        <v>0</v>
      </c>
      <c r="I37" s="32">
        <v>0</v>
      </c>
      <c r="J37" s="16">
        <f t="shared" si="1"/>
        <v>0</v>
      </c>
      <c r="K37" s="32"/>
      <c r="L37" s="32">
        <v>0</v>
      </c>
      <c r="M37" s="32">
        <v>0</v>
      </c>
      <c r="N37" s="32">
        <v>0</v>
      </c>
      <c r="O37" s="16">
        <f t="shared" si="2"/>
        <v>0</v>
      </c>
      <c r="P37" s="32"/>
      <c r="Q37" s="32" t="s">
        <v>12</v>
      </c>
      <c r="R37" s="32" t="s">
        <v>12</v>
      </c>
      <c r="S37" s="32" t="s">
        <v>12</v>
      </c>
      <c r="T37" s="32" t="s">
        <v>12</v>
      </c>
      <c r="U37" s="16">
        <f t="shared" si="3"/>
        <v>0</v>
      </c>
      <c r="V37" s="32"/>
      <c r="W37" s="23" t="e">
        <f t="shared" si="4"/>
        <v>#VALUE!</v>
      </c>
      <c r="X37" s="32" t="e">
        <f t="shared" si="0"/>
        <v>#VALUE!</v>
      </c>
      <c r="Y37" s="32"/>
      <c r="Z37" s="33" t="e">
        <f t="shared" si="6"/>
        <v>#VALUE!</v>
      </c>
    </row>
    <row r="38" spans="1:26" s="25" customFormat="1" ht="15">
      <c r="A38" s="21" t="s">
        <v>116</v>
      </c>
      <c r="B38" s="22" t="s">
        <v>98</v>
      </c>
      <c r="C38" s="23">
        <v>0.6753</v>
      </c>
      <c r="D38" s="23">
        <v>161.9</v>
      </c>
      <c r="E38" s="23">
        <v>165</v>
      </c>
      <c r="F38" s="23" t="s">
        <v>126</v>
      </c>
      <c r="G38" s="23">
        <v>185</v>
      </c>
      <c r="H38" s="23">
        <v>192.5</v>
      </c>
      <c r="I38" s="23">
        <v>0</v>
      </c>
      <c r="J38" s="16">
        <f t="shared" si="1"/>
        <v>424.38550000000004</v>
      </c>
      <c r="K38" s="23"/>
      <c r="L38" s="23">
        <v>105</v>
      </c>
      <c r="M38" s="23">
        <v>110</v>
      </c>
      <c r="N38" s="23">
        <v>0</v>
      </c>
      <c r="O38" s="16">
        <f t="shared" si="2"/>
        <v>242.506</v>
      </c>
      <c r="P38" s="23" t="s">
        <v>12</v>
      </c>
      <c r="Q38" s="23">
        <f>(MAX(G38:I38))+(MAX(L38:N38))</f>
        <v>302.5</v>
      </c>
      <c r="R38" s="23">
        <v>207.5</v>
      </c>
      <c r="S38" s="23">
        <v>220</v>
      </c>
      <c r="T38" s="23">
        <v>222.5</v>
      </c>
      <c r="U38" s="16">
        <f t="shared" si="3"/>
        <v>490.5235</v>
      </c>
      <c r="V38" s="23" t="s">
        <v>12</v>
      </c>
      <c r="W38" s="23">
        <f t="shared" si="4"/>
        <v>525</v>
      </c>
      <c r="X38" s="23">
        <f t="shared" si="0"/>
        <v>1157.415</v>
      </c>
      <c r="Y38" s="23" t="s">
        <v>136</v>
      </c>
      <c r="Z38" s="24">
        <f t="shared" si="6"/>
        <v>354.5325</v>
      </c>
    </row>
    <row r="39" spans="1:26" s="25" customFormat="1" ht="15">
      <c r="A39" s="21" t="s">
        <v>96</v>
      </c>
      <c r="B39" s="22" t="s">
        <v>97</v>
      </c>
      <c r="C39" s="23">
        <v>0.6656</v>
      </c>
      <c r="D39" s="23">
        <v>164.7</v>
      </c>
      <c r="E39" s="23">
        <v>165</v>
      </c>
      <c r="F39" s="23" t="s">
        <v>129</v>
      </c>
      <c r="G39" s="23">
        <v>85</v>
      </c>
      <c r="H39" s="23">
        <v>92.5</v>
      </c>
      <c r="I39" s="23">
        <v>100</v>
      </c>
      <c r="J39" s="16">
        <f t="shared" si="1"/>
        <v>220.46</v>
      </c>
      <c r="K39" s="23"/>
      <c r="L39" s="23">
        <v>115</v>
      </c>
      <c r="M39" s="23">
        <v>120</v>
      </c>
      <c r="N39" s="23">
        <v>125</v>
      </c>
      <c r="O39" s="16">
        <f t="shared" si="2"/>
        <v>275.575</v>
      </c>
      <c r="P39" s="23">
        <v>127.5</v>
      </c>
      <c r="Q39" s="23">
        <f>(MAX(G39:I39))+(MAX(L39:N39))</f>
        <v>225</v>
      </c>
      <c r="R39" s="23">
        <v>122.5</v>
      </c>
      <c r="S39" s="23">
        <v>137.5</v>
      </c>
      <c r="T39" s="23">
        <v>140</v>
      </c>
      <c r="U39" s="16">
        <f t="shared" si="3"/>
        <v>308.644</v>
      </c>
      <c r="V39" s="23"/>
      <c r="W39" s="23">
        <f t="shared" si="4"/>
        <v>365</v>
      </c>
      <c r="X39" s="23">
        <f t="shared" si="0"/>
        <v>804.6790000000001</v>
      </c>
      <c r="Y39" s="23" t="s">
        <v>142</v>
      </c>
      <c r="Z39" s="24">
        <f t="shared" si="6"/>
        <v>242.944</v>
      </c>
    </row>
    <row r="40" spans="1:26" s="25" customFormat="1" ht="15">
      <c r="A40" s="21" t="s">
        <v>114</v>
      </c>
      <c r="B40" s="22" t="s">
        <v>115</v>
      </c>
      <c r="C40" s="23">
        <v>0.7004</v>
      </c>
      <c r="D40" s="23">
        <v>155.2</v>
      </c>
      <c r="E40" s="23">
        <v>165</v>
      </c>
      <c r="F40" s="23" t="s">
        <v>124</v>
      </c>
      <c r="G40" s="23">
        <v>107.5</v>
      </c>
      <c r="H40" s="23">
        <v>120</v>
      </c>
      <c r="I40" s="23">
        <v>125</v>
      </c>
      <c r="J40" s="16">
        <f t="shared" si="1"/>
        <v>275.575</v>
      </c>
      <c r="K40" s="23"/>
      <c r="L40" s="23">
        <v>80</v>
      </c>
      <c r="M40" s="23">
        <v>87.5</v>
      </c>
      <c r="N40" s="23">
        <v>0</v>
      </c>
      <c r="O40" s="16">
        <f t="shared" si="2"/>
        <v>192.9025</v>
      </c>
      <c r="P40" s="23" t="s">
        <v>12</v>
      </c>
      <c r="Q40" s="23">
        <f>(MAX(G40:I40))+(MAX(L40:N40))</f>
        <v>212.5</v>
      </c>
      <c r="R40" s="23">
        <v>152.5</v>
      </c>
      <c r="S40" s="23">
        <v>157.5</v>
      </c>
      <c r="T40" s="23">
        <v>167.5</v>
      </c>
      <c r="U40" s="16">
        <f t="shared" si="3"/>
        <v>369.2705</v>
      </c>
      <c r="V40" s="23">
        <v>170</v>
      </c>
      <c r="W40" s="23">
        <f t="shared" si="4"/>
        <v>380</v>
      </c>
      <c r="X40" s="23">
        <f t="shared" si="0"/>
        <v>837.748</v>
      </c>
      <c r="Y40" s="23" t="s">
        <v>138</v>
      </c>
      <c r="Z40" s="24">
        <f t="shared" si="6"/>
        <v>266.152</v>
      </c>
    </row>
    <row r="41" spans="1:26" s="25" customFormat="1" ht="15">
      <c r="A41" s="21" t="s">
        <v>44</v>
      </c>
      <c r="B41" s="22" t="s">
        <v>27</v>
      </c>
      <c r="C41" s="23">
        <v>0.6822</v>
      </c>
      <c r="D41" s="23">
        <v>159.5</v>
      </c>
      <c r="E41" s="23">
        <v>165</v>
      </c>
      <c r="F41" s="23" t="s">
        <v>125</v>
      </c>
      <c r="G41" s="23">
        <v>115</v>
      </c>
      <c r="H41" s="23">
        <v>120</v>
      </c>
      <c r="I41" s="23">
        <v>122.5</v>
      </c>
      <c r="J41" s="16">
        <f t="shared" si="1"/>
        <v>270.06350000000003</v>
      </c>
      <c r="K41" s="23"/>
      <c r="L41" s="23">
        <v>90</v>
      </c>
      <c r="M41" s="23">
        <v>95</v>
      </c>
      <c r="N41" s="23">
        <v>0</v>
      </c>
      <c r="O41" s="16">
        <f t="shared" si="2"/>
        <v>209.437</v>
      </c>
      <c r="P41" s="23" t="s">
        <v>12</v>
      </c>
      <c r="Q41" s="23">
        <f>(MAX(G41:I41))+(MAX(L41:N41))</f>
        <v>217.5</v>
      </c>
      <c r="R41" s="23">
        <v>160</v>
      </c>
      <c r="S41" s="23">
        <v>167.5</v>
      </c>
      <c r="T41" s="23">
        <v>172.5</v>
      </c>
      <c r="U41" s="16">
        <f t="shared" si="3"/>
        <v>380.2935</v>
      </c>
      <c r="V41" s="23"/>
      <c r="W41" s="23">
        <f t="shared" si="4"/>
        <v>390</v>
      </c>
      <c r="X41" s="23">
        <f t="shared" si="0"/>
        <v>859.7940000000001</v>
      </c>
      <c r="Y41" s="23" t="s">
        <v>140</v>
      </c>
      <c r="Z41" s="24">
        <f t="shared" si="6"/>
        <v>266.058</v>
      </c>
    </row>
    <row r="42" spans="1:26" s="25" customFormat="1" ht="15">
      <c r="A42" s="21" t="s">
        <v>107</v>
      </c>
      <c r="B42" s="22" t="s">
        <v>49</v>
      </c>
      <c r="C42" s="23">
        <v>1.0693</v>
      </c>
      <c r="D42" s="23">
        <v>163.8</v>
      </c>
      <c r="E42" s="23">
        <v>165</v>
      </c>
      <c r="F42" s="23" t="s">
        <v>120</v>
      </c>
      <c r="G42" s="23">
        <v>100</v>
      </c>
      <c r="H42" s="23">
        <v>0</v>
      </c>
      <c r="I42" s="23">
        <v>0</v>
      </c>
      <c r="J42" s="16">
        <f t="shared" si="1"/>
        <v>220.46</v>
      </c>
      <c r="K42" s="23"/>
      <c r="L42" s="23">
        <v>85</v>
      </c>
      <c r="M42" s="23">
        <v>0</v>
      </c>
      <c r="N42" s="23">
        <v>95</v>
      </c>
      <c r="O42" s="16">
        <f t="shared" si="2"/>
        <v>209.437</v>
      </c>
      <c r="P42" s="23" t="s">
        <v>12</v>
      </c>
      <c r="Q42" s="23">
        <f>(MAX(G42:I42))+(MAX(L42:N42))</f>
        <v>195</v>
      </c>
      <c r="R42" s="23">
        <v>150</v>
      </c>
      <c r="S42" s="23">
        <v>0</v>
      </c>
      <c r="T42" s="23">
        <v>0</v>
      </c>
      <c r="U42" s="16">
        <f t="shared" si="3"/>
        <v>330.69</v>
      </c>
      <c r="V42" s="23"/>
      <c r="W42" s="23">
        <f t="shared" si="4"/>
        <v>345</v>
      </c>
      <c r="X42" s="23">
        <f t="shared" si="0"/>
        <v>760.587</v>
      </c>
      <c r="Y42" s="23" t="s">
        <v>141</v>
      </c>
      <c r="Z42" s="24">
        <f t="shared" si="6"/>
        <v>368.90849999999995</v>
      </c>
    </row>
    <row r="43" spans="1:26" s="25" customFormat="1" ht="15">
      <c r="A43" s="26"/>
      <c r="B43" s="27"/>
      <c r="C43" s="28"/>
      <c r="D43" s="28"/>
      <c r="E43" s="28"/>
      <c r="F43" s="28"/>
      <c r="G43" s="28"/>
      <c r="H43" s="28"/>
      <c r="I43" s="28"/>
      <c r="J43" s="35" t="s">
        <v>12</v>
      </c>
      <c r="K43" s="28"/>
      <c r="L43" s="28"/>
      <c r="M43" s="28"/>
      <c r="N43" s="28"/>
      <c r="O43" s="35" t="s">
        <v>12</v>
      </c>
      <c r="P43" s="28"/>
      <c r="Q43" s="28"/>
      <c r="R43" s="28"/>
      <c r="S43" s="28"/>
      <c r="T43" s="28"/>
      <c r="U43" s="35" t="s">
        <v>12</v>
      </c>
      <c r="V43" s="28"/>
      <c r="W43" s="28"/>
      <c r="X43" s="28"/>
      <c r="Y43" s="28"/>
      <c r="Z43" s="29"/>
    </row>
    <row r="44" spans="1:26" s="25" customFormat="1" ht="15">
      <c r="A44" s="21" t="s">
        <v>91</v>
      </c>
      <c r="B44" s="31" t="s">
        <v>19</v>
      </c>
      <c r="C44" s="23">
        <v>0.6313</v>
      </c>
      <c r="D44" s="23">
        <v>177.2</v>
      </c>
      <c r="E44" s="23">
        <v>181</v>
      </c>
      <c r="F44" s="23" t="s">
        <v>125</v>
      </c>
      <c r="G44" s="23">
        <v>185</v>
      </c>
      <c r="H44" s="23">
        <v>192.5</v>
      </c>
      <c r="I44" s="23">
        <v>197.5</v>
      </c>
      <c r="J44" s="16">
        <f t="shared" si="1"/>
        <v>435.4085</v>
      </c>
      <c r="K44" s="23"/>
      <c r="L44" s="23">
        <v>145</v>
      </c>
      <c r="M44" s="23">
        <v>155</v>
      </c>
      <c r="N44" s="23">
        <v>162.5</v>
      </c>
      <c r="O44" s="16">
        <f t="shared" si="2"/>
        <v>358.2475</v>
      </c>
      <c r="P44" s="23" t="s">
        <v>12</v>
      </c>
      <c r="Q44" s="23">
        <f aca="true" t="shared" si="7" ref="Q44:Q55">(MAX(G44:I44))+(MAX(L44:N44))</f>
        <v>360</v>
      </c>
      <c r="R44" s="23">
        <v>0</v>
      </c>
      <c r="S44" s="23">
        <v>230</v>
      </c>
      <c r="T44" s="23">
        <v>237.5</v>
      </c>
      <c r="U44" s="16">
        <f t="shared" si="3"/>
        <v>523.5925</v>
      </c>
      <c r="V44" s="23"/>
      <c r="W44" s="23">
        <f aca="true" t="shared" si="8" ref="W44:W95">Q44+(MAX(R44:T44))</f>
        <v>597.5</v>
      </c>
      <c r="X44" s="23">
        <f t="shared" si="0"/>
        <v>1317.2485000000001</v>
      </c>
      <c r="Y44" s="23" t="s">
        <v>135</v>
      </c>
      <c r="Z44" s="24">
        <f aca="true" t="shared" si="9" ref="Z44:Z57">W44*C44</f>
        <v>377.20175</v>
      </c>
    </row>
    <row r="45" spans="1:26" s="25" customFormat="1" ht="15">
      <c r="A45" s="22" t="s">
        <v>119</v>
      </c>
      <c r="B45" s="22" t="s">
        <v>49</v>
      </c>
      <c r="C45" s="22">
        <v>0.6288</v>
      </c>
      <c r="D45" s="23">
        <v>178.3</v>
      </c>
      <c r="E45" s="23">
        <v>181</v>
      </c>
      <c r="F45" s="23" t="s">
        <v>120</v>
      </c>
      <c r="G45" s="23">
        <v>182.5</v>
      </c>
      <c r="H45" s="23">
        <v>190</v>
      </c>
      <c r="I45" s="23">
        <v>0</v>
      </c>
      <c r="J45" s="16">
        <f t="shared" si="1"/>
        <v>418.874</v>
      </c>
      <c r="K45" s="23"/>
      <c r="L45" s="23">
        <v>115</v>
      </c>
      <c r="M45" s="23">
        <v>120</v>
      </c>
      <c r="N45" s="23">
        <v>125</v>
      </c>
      <c r="O45" s="16">
        <f t="shared" si="2"/>
        <v>275.575</v>
      </c>
      <c r="P45" s="23"/>
      <c r="Q45" s="23">
        <f t="shared" si="7"/>
        <v>315</v>
      </c>
      <c r="R45" s="23">
        <v>227.5</v>
      </c>
      <c r="S45" s="23">
        <v>232.5</v>
      </c>
      <c r="T45" s="23">
        <v>0</v>
      </c>
      <c r="U45" s="16">
        <f t="shared" si="3"/>
        <v>512.5695000000001</v>
      </c>
      <c r="V45" s="23"/>
      <c r="W45" s="23">
        <f t="shared" si="8"/>
        <v>547.5</v>
      </c>
      <c r="X45" s="23">
        <f t="shared" si="0"/>
        <v>1207.0185000000001</v>
      </c>
      <c r="Y45" s="23" t="s">
        <v>136</v>
      </c>
      <c r="Z45" s="24">
        <f t="shared" si="9"/>
        <v>344.26800000000003</v>
      </c>
    </row>
    <row r="46" spans="1:26" s="25" customFormat="1" ht="15">
      <c r="A46" s="21" t="s">
        <v>43</v>
      </c>
      <c r="B46" s="22" t="s">
        <v>26</v>
      </c>
      <c r="C46" s="23">
        <v>0.6262</v>
      </c>
      <c r="D46" s="23">
        <v>179.1</v>
      </c>
      <c r="E46" s="23">
        <v>181</v>
      </c>
      <c r="F46" s="23" t="s">
        <v>120</v>
      </c>
      <c r="G46" s="23">
        <v>150</v>
      </c>
      <c r="H46" s="23">
        <v>165</v>
      </c>
      <c r="I46" s="23">
        <v>0</v>
      </c>
      <c r="J46" s="16">
        <f t="shared" si="1"/>
        <v>363.759</v>
      </c>
      <c r="K46" s="23"/>
      <c r="L46" s="23">
        <v>0</v>
      </c>
      <c r="M46" s="23">
        <v>130</v>
      </c>
      <c r="N46" s="23">
        <v>0</v>
      </c>
      <c r="O46" s="16">
        <f t="shared" si="2"/>
        <v>286.598</v>
      </c>
      <c r="P46" s="23"/>
      <c r="Q46" s="23">
        <f t="shared" si="7"/>
        <v>295</v>
      </c>
      <c r="R46" s="23">
        <v>202.5</v>
      </c>
      <c r="S46" s="23">
        <v>215</v>
      </c>
      <c r="T46" s="23">
        <v>227.5</v>
      </c>
      <c r="U46" s="16">
        <f t="shared" si="3"/>
        <v>501.54650000000004</v>
      </c>
      <c r="V46" s="23"/>
      <c r="W46" s="23">
        <f t="shared" si="8"/>
        <v>522.5</v>
      </c>
      <c r="X46" s="23">
        <f>W46*2.2046</f>
        <v>1151.9035000000001</v>
      </c>
      <c r="Y46" s="23" t="s">
        <v>138</v>
      </c>
      <c r="Z46" s="24">
        <f t="shared" si="9"/>
        <v>327.1895</v>
      </c>
    </row>
    <row r="47" spans="1:26" s="25" customFormat="1" ht="15">
      <c r="A47" s="21" t="s">
        <v>82</v>
      </c>
      <c r="B47" s="22" t="s">
        <v>25</v>
      </c>
      <c r="C47" s="23">
        <v>0.6288</v>
      </c>
      <c r="D47" s="23">
        <v>178.4</v>
      </c>
      <c r="E47" s="23">
        <v>181</v>
      </c>
      <c r="F47" s="23" t="s">
        <v>120</v>
      </c>
      <c r="G47" s="23">
        <v>147.5</v>
      </c>
      <c r="H47" s="23">
        <v>155</v>
      </c>
      <c r="I47" s="23">
        <v>160</v>
      </c>
      <c r="J47" s="16">
        <f t="shared" si="1"/>
        <v>352.736</v>
      </c>
      <c r="K47" s="23"/>
      <c r="L47" s="23">
        <v>132.5</v>
      </c>
      <c r="M47" s="23">
        <v>140</v>
      </c>
      <c r="N47" s="23">
        <v>0</v>
      </c>
      <c r="O47" s="16">
        <f t="shared" si="2"/>
        <v>308.644</v>
      </c>
      <c r="P47" s="23"/>
      <c r="Q47" s="23">
        <f t="shared" si="7"/>
        <v>300</v>
      </c>
      <c r="R47" s="23">
        <v>230</v>
      </c>
      <c r="S47" s="23">
        <v>242.5</v>
      </c>
      <c r="T47" s="23">
        <v>245</v>
      </c>
      <c r="U47" s="16">
        <f t="shared" si="3"/>
        <v>540.1270000000001</v>
      </c>
      <c r="V47" s="23"/>
      <c r="W47" s="23">
        <f t="shared" si="8"/>
        <v>545</v>
      </c>
      <c r="X47" s="23">
        <f t="shared" si="0"/>
        <v>1201.507</v>
      </c>
      <c r="Y47" s="23" t="s">
        <v>140</v>
      </c>
      <c r="Z47" s="24">
        <f t="shared" si="9"/>
        <v>342.696</v>
      </c>
    </row>
    <row r="48" spans="1:26" s="25" customFormat="1" ht="15">
      <c r="A48" s="21" t="s">
        <v>67</v>
      </c>
      <c r="B48" s="22" t="s">
        <v>22</v>
      </c>
      <c r="C48" s="23">
        <v>0.6214</v>
      </c>
      <c r="D48" s="23">
        <v>181.3</v>
      </c>
      <c r="E48" s="23">
        <v>181</v>
      </c>
      <c r="F48" s="23" t="s">
        <v>130</v>
      </c>
      <c r="G48" s="23">
        <v>140</v>
      </c>
      <c r="H48" s="23">
        <v>152.5</v>
      </c>
      <c r="I48" s="23">
        <v>0</v>
      </c>
      <c r="J48" s="16">
        <f t="shared" si="1"/>
        <v>336.2015</v>
      </c>
      <c r="K48" s="23" t="s">
        <v>12</v>
      </c>
      <c r="L48" s="23">
        <v>0</v>
      </c>
      <c r="M48" s="23">
        <v>115</v>
      </c>
      <c r="N48" s="23">
        <v>0</v>
      </c>
      <c r="O48" s="16">
        <f t="shared" si="2"/>
        <v>253.52900000000002</v>
      </c>
      <c r="P48" s="23"/>
      <c r="Q48" s="23">
        <f t="shared" si="7"/>
        <v>267.5</v>
      </c>
      <c r="R48" s="23">
        <v>155</v>
      </c>
      <c r="S48" s="23">
        <v>167.5</v>
      </c>
      <c r="T48" s="23">
        <v>172.5</v>
      </c>
      <c r="U48" s="16">
        <f t="shared" si="3"/>
        <v>380.2935</v>
      </c>
      <c r="V48" s="23"/>
      <c r="W48" s="23">
        <f t="shared" si="8"/>
        <v>440</v>
      </c>
      <c r="X48" s="23">
        <f t="shared" si="0"/>
        <v>970.024</v>
      </c>
      <c r="Y48" s="23" t="s">
        <v>141</v>
      </c>
      <c r="Z48" s="24">
        <f t="shared" si="9"/>
        <v>273.416</v>
      </c>
    </row>
    <row r="49" spans="1:26" s="25" customFormat="1" ht="15">
      <c r="A49" s="30" t="s">
        <v>117</v>
      </c>
      <c r="B49" s="31" t="s">
        <v>27</v>
      </c>
      <c r="C49" s="23">
        <v>0.6392</v>
      </c>
      <c r="D49" s="23">
        <v>173.9</v>
      </c>
      <c r="E49" s="23">
        <v>181</v>
      </c>
      <c r="F49" s="23" t="s">
        <v>125</v>
      </c>
      <c r="G49" s="23">
        <v>140</v>
      </c>
      <c r="H49" s="23">
        <v>147.5</v>
      </c>
      <c r="I49" s="23">
        <v>150</v>
      </c>
      <c r="J49" s="16">
        <f t="shared" si="1"/>
        <v>330.69</v>
      </c>
      <c r="K49" s="23"/>
      <c r="L49" s="23">
        <v>100</v>
      </c>
      <c r="M49" s="23">
        <v>105</v>
      </c>
      <c r="N49" s="23">
        <v>107.5</v>
      </c>
      <c r="O49" s="16">
        <f t="shared" si="2"/>
        <v>236.99450000000002</v>
      </c>
      <c r="P49" s="23"/>
      <c r="Q49" s="23">
        <f t="shared" si="7"/>
        <v>257.5</v>
      </c>
      <c r="R49" s="23">
        <v>0</v>
      </c>
      <c r="S49" s="23">
        <v>140</v>
      </c>
      <c r="T49" s="23">
        <v>142.5</v>
      </c>
      <c r="U49" s="16">
        <f t="shared" si="3"/>
        <v>314.1555</v>
      </c>
      <c r="V49" s="23"/>
      <c r="W49" s="23">
        <f t="shared" si="8"/>
        <v>400</v>
      </c>
      <c r="X49" s="23">
        <f t="shared" si="0"/>
        <v>881.84</v>
      </c>
      <c r="Y49" s="23" t="s">
        <v>170</v>
      </c>
      <c r="Z49" s="24">
        <f t="shared" si="9"/>
        <v>255.68</v>
      </c>
    </row>
    <row r="50" spans="1:26" s="25" customFormat="1" ht="15">
      <c r="A50" s="21" t="s">
        <v>63</v>
      </c>
      <c r="B50" s="22" t="s">
        <v>25</v>
      </c>
      <c r="C50" s="23">
        <v>0.6313</v>
      </c>
      <c r="D50" s="23">
        <v>177.4</v>
      </c>
      <c r="E50" s="23">
        <v>181</v>
      </c>
      <c r="F50" s="23" t="s">
        <v>126</v>
      </c>
      <c r="G50" s="23">
        <v>137.5</v>
      </c>
      <c r="H50" s="23">
        <v>147.5</v>
      </c>
      <c r="I50" s="23">
        <v>157.5</v>
      </c>
      <c r="J50" s="16">
        <f t="shared" si="1"/>
        <v>347.22450000000003</v>
      </c>
      <c r="K50" s="23"/>
      <c r="L50" s="23">
        <v>160</v>
      </c>
      <c r="M50" s="23">
        <v>165</v>
      </c>
      <c r="N50" s="23">
        <v>0</v>
      </c>
      <c r="O50" s="16">
        <f t="shared" si="2"/>
        <v>363.759</v>
      </c>
      <c r="P50" s="23"/>
      <c r="Q50" s="23">
        <f t="shared" si="7"/>
        <v>322.5</v>
      </c>
      <c r="R50" s="23">
        <v>160</v>
      </c>
      <c r="S50" s="23">
        <v>182.5</v>
      </c>
      <c r="T50" s="23">
        <v>0</v>
      </c>
      <c r="U50" s="16">
        <f t="shared" si="3"/>
        <v>402.33950000000004</v>
      </c>
      <c r="V50" s="23"/>
      <c r="W50" s="23">
        <f t="shared" si="8"/>
        <v>505</v>
      </c>
      <c r="X50" s="23">
        <f t="shared" si="0"/>
        <v>1113.323</v>
      </c>
      <c r="Y50" s="23" t="s">
        <v>167</v>
      </c>
      <c r="Z50" s="24">
        <f t="shared" si="9"/>
        <v>318.80649999999997</v>
      </c>
    </row>
    <row r="51" spans="1:26" s="25" customFormat="1" ht="15">
      <c r="A51" s="21" t="s">
        <v>87</v>
      </c>
      <c r="B51" s="22" t="s">
        <v>71</v>
      </c>
      <c r="C51" s="23">
        <v>0.6339</v>
      </c>
      <c r="D51" s="23">
        <v>176.3</v>
      </c>
      <c r="E51" s="23">
        <v>181</v>
      </c>
      <c r="F51" s="23" t="s">
        <v>122</v>
      </c>
      <c r="G51" s="23">
        <v>137.5</v>
      </c>
      <c r="H51" s="23">
        <v>0</v>
      </c>
      <c r="I51" s="23">
        <v>0</v>
      </c>
      <c r="J51" s="16">
        <f t="shared" si="1"/>
        <v>303.1325</v>
      </c>
      <c r="K51" s="23"/>
      <c r="L51" s="23">
        <v>122.5</v>
      </c>
      <c r="M51" s="23">
        <v>135</v>
      </c>
      <c r="N51" s="23">
        <v>0</v>
      </c>
      <c r="O51" s="16">
        <f t="shared" si="2"/>
        <v>297.62100000000004</v>
      </c>
      <c r="P51" s="23"/>
      <c r="Q51" s="23">
        <f t="shared" si="7"/>
        <v>272.5</v>
      </c>
      <c r="R51" s="23">
        <v>142.5</v>
      </c>
      <c r="S51" s="23">
        <v>160</v>
      </c>
      <c r="T51" s="23">
        <v>0</v>
      </c>
      <c r="U51" s="16">
        <f t="shared" si="3"/>
        <v>352.736</v>
      </c>
      <c r="V51" s="23"/>
      <c r="W51" s="23">
        <f t="shared" si="8"/>
        <v>432.5</v>
      </c>
      <c r="X51" s="23">
        <f t="shared" si="0"/>
        <v>953.4895</v>
      </c>
      <c r="Y51" s="23" t="s">
        <v>144</v>
      </c>
      <c r="Z51" s="24">
        <f t="shared" si="9"/>
        <v>274.16175</v>
      </c>
    </row>
    <row r="52" spans="1:26" s="25" customFormat="1" ht="15">
      <c r="A52" s="21" t="s">
        <v>59</v>
      </c>
      <c r="B52" s="22" t="s">
        <v>60</v>
      </c>
      <c r="C52" s="23">
        <v>0.6262</v>
      </c>
      <c r="D52" s="23">
        <v>179.2</v>
      </c>
      <c r="E52" s="23">
        <v>181</v>
      </c>
      <c r="F52" s="23" t="s">
        <v>125</v>
      </c>
      <c r="G52" s="23">
        <v>127.5</v>
      </c>
      <c r="H52" s="23">
        <v>132.5</v>
      </c>
      <c r="I52" s="23">
        <v>137.5</v>
      </c>
      <c r="J52" s="16">
        <f t="shared" si="1"/>
        <v>303.1325</v>
      </c>
      <c r="K52" s="23"/>
      <c r="L52" s="23">
        <v>115</v>
      </c>
      <c r="M52" s="23">
        <v>0</v>
      </c>
      <c r="N52" s="23">
        <v>0</v>
      </c>
      <c r="O52" s="16">
        <f t="shared" si="2"/>
        <v>253.52900000000002</v>
      </c>
      <c r="P52" s="23"/>
      <c r="Q52" s="23">
        <f t="shared" si="7"/>
        <v>252.5</v>
      </c>
      <c r="R52" s="23">
        <v>172.5</v>
      </c>
      <c r="S52" s="23">
        <v>0</v>
      </c>
      <c r="T52" s="23">
        <v>0</v>
      </c>
      <c r="U52" s="16">
        <f t="shared" si="3"/>
        <v>380.2935</v>
      </c>
      <c r="V52" s="23"/>
      <c r="W52" s="23">
        <f t="shared" si="8"/>
        <v>425</v>
      </c>
      <c r="X52" s="23">
        <f t="shared" si="0"/>
        <v>936.955</v>
      </c>
      <c r="Y52" s="23" t="s">
        <v>171</v>
      </c>
      <c r="Z52" s="24">
        <f t="shared" si="9"/>
        <v>266.135</v>
      </c>
    </row>
    <row r="53" spans="1:26" s="25" customFormat="1" ht="15">
      <c r="A53" s="21" t="s">
        <v>70</v>
      </c>
      <c r="B53" s="22" t="s">
        <v>71</v>
      </c>
      <c r="C53" s="23">
        <v>0.6533</v>
      </c>
      <c r="D53" s="23">
        <v>168.8</v>
      </c>
      <c r="E53" s="23">
        <v>181</v>
      </c>
      <c r="F53" s="23" t="s">
        <v>126</v>
      </c>
      <c r="G53" s="23">
        <v>110</v>
      </c>
      <c r="H53" s="23">
        <v>0</v>
      </c>
      <c r="I53" s="23">
        <v>115</v>
      </c>
      <c r="J53" s="16">
        <f t="shared" si="1"/>
        <v>253.52900000000002</v>
      </c>
      <c r="K53" s="23"/>
      <c r="L53" s="23">
        <v>0</v>
      </c>
      <c r="M53" s="23">
        <v>110</v>
      </c>
      <c r="N53" s="23">
        <v>0</v>
      </c>
      <c r="O53" s="16">
        <f t="shared" si="2"/>
        <v>242.506</v>
      </c>
      <c r="P53" s="23"/>
      <c r="Q53" s="23">
        <f t="shared" si="7"/>
        <v>225</v>
      </c>
      <c r="R53" s="23">
        <v>140</v>
      </c>
      <c r="S53" s="23">
        <v>145</v>
      </c>
      <c r="T53" s="23">
        <v>0</v>
      </c>
      <c r="U53" s="16">
        <f t="shared" si="3"/>
        <v>319.66700000000003</v>
      </c>
      <c r="V53" s="23"/>
      <c r="W53" s="23">
        <f t="shared" si="8"/>
        <v>370</v>
      </c>
      <c r="X53" s="23">
        <f t="shared" si="0"/>
        <v>815.702</v>
      </c>
      <c r="Y53" s="23" t="s">
        <v>145</v>
      </c>
      <c r="Z53" s="24">
        <f t="shared" si="9"/>
        <v>241.721</v>
      </c>
    </row>
    <row r="54" spans="1:26" s="25" customFormat="1" ht="15">
      <c r="A54" s="21" t="s">
        <v>172</v>
      </c>
      <c r="B54" s="22" t="s">
        <v>36</v>
      </c>
      <c r="C54" s="23">
        <v>0.6225</v>
      </c>
      <c r="D54" s="23">
        <v>181</v>
      </c>
      <c r="E54" s="23">
        <v>181</v>
      </c>
      <c r="F54" s="23" t="s">
        <v>173</v>
      </c>
      <c r="G54" s="23">
        <v>200</v>
      </c>
      <c r="H54" s="23">
        <v>212.5</v>
      </c>
      <c r="I54" s="23">
        <v>0</v>
      </c>
      <c r="J54" s="16">
        <f t="shared" si="1"/>
        <v>468.4775</v>
      </c>
      <c r="K54" s="23"/>
      <c r="L54" s="23">
        <v>125</v>
      </c>
      <c r="M54" s="23">
        <v>130</v>
      </c>
      <c r="N54" s="23">
        <v>0</v>
      </c>
      <c r="O54" s="16">
        <f t="shared" si="2"/>
        <v>286.598</v>
      </c>
      <c r="P54" s="23"/>
      <c r="Q54" s="23">
        <f t="shared" si="7"/>
        <v>342.5</v>
      </c>
      <c r="R54" s="23">
        <v>250</v>
      </c>
      <c r="S54" s="23">
        <v>265</v>
      </c>
      <c r="T54" s="23">
        <v>275</v>
      </c>
      <c r="U54" s="16">
        <f t="shared" si="3"/>
        <v>606.265</v>
      </c>
      <c r="V54" s="23"/>
      <c r="W54" s="23">
        <f t="shared" si="8"/>
        <v>617.5</v>
      </c>
      <c r="X54" s="23">
        <f t="shared" si="0"/>
        <v>1361.3405</v>
      </c>
      <c r="Y54" s="23">
        <v>1</v>
      </c>
      <c r="Z54" s="24">
        <f t="shared" si="9"/>
        <v>384.39375</v>
      </c>
    </row>
    <row r="55" spans="1:26" s="34" customFormat="1" ht="15">
      <c r="A55" s="30" t="s">
        <v>57</v>
      </c>
      <c r="B55" s="31" t="s">
        <v>25</v>
      </c>
      <c r="C55" s="32" t="s">
        <v>12</v>
      </c>
      <c r="D55" s="32"/>
      <c r="E55" s="32">
        <v>181</v>
      </c>
      <c r="F55" s="32" t="s">
        <v>12</v>
      </c>
      <c r="G55" s="32">
        <v>0</v>
      </c>
      <c r="H55" s="32" t="s">
        <v>12</v>
      </c>
      <c r="I55" s="32" t="s">
        <v>12</v>
      </c>
      <c r="J55" s="16">
        <f t="shared" si="1"/>
        <v>0</v>
      </c>
      <c r="K55" s="32"/>
      <c r="L55" s="32" t="s">
        <v>12</v>
      </c>
      <c r="M55" s="32" t="s">
        <v>12</v>
      </c>
      <c r="N55" s="32" t="s">
        <v>12</v>
      </c>
      <c r="O55" s="16">
        <f t="shared" si="2"/>
        <v>0</v>
      </c>
      <c r="P55" s="32"/>
      <c r="Q55" s="32">
        <f t="shared" si="7"/>
        <v>0</v>
      </c>
      <c r="R55" s="32" t="s">
        <v>12</v>
      </c>
      <c r="S55" s="32" t="s">
        <v>12</v>
      </c>
      <c r="T55" s="32" t="s">
        <v>12</v>
      </c>
      <c r="U55" s="16">
        <f t="shared" si="3"/>
        <v>0</v>
      </c>
      <c r="V55" s="32"/>
      <c r="W55" s="23">
        <f t="shared" si="8"/>
        <v>0</v>
      </c>
      <c r="X55" s="32">
        <f t="shared" si="0"/>
        <v>0</v>
      </c>
      <c r="Y55" s="32"/>
      <c r="Z55" s="33" t="e">
        <f t="shared" si="9"/>
        <v>#VALUE!</v>
      </c>
    </row>
    <row r="56" spans="1:26" s="34" customFormat="1" ht="15">
      <c r="A56" s="30" t="s">
        <v>64</v>
      </c>
      <c r="B56" s="31" t="s">
        <v>45</v>
      </c>
      <c r="C56" s="32" t="s">
        <v>12</v>
      </c>
      <c r="D56" s="32"/>
      <c r="E56" s="32">
        <v>181</v>
      </c>
      <c r="F56" s="32" t="s">
        <v>12</v>
      </c>
      <c r="G56" s="32">
        <v>0</v>
      </c>
      <c r="H56" s="32" t="s">
        <v>12</v>
      </c>
      <c r="I56" s="32" t="s">
        <v>12</v>
      </c>
      <c r="J56" s="16">
        <f t="shared" si="1"/>
        <v>0</v>
      </c>
      <c r="K56" s="32"/>
      <c r="L56" s="32" t="s">
        <v>12</v>
      </c>
      <c r="M56" s="32" t="s">
        <v>12</v>
      </c>
      <c r="N56" s="32" t="s">
        <v>12</v>
      </c>
      <c r="O56" s="16">
        <f t="shared" si="2"/>
        <v>0</v>
      </c>
      <c r="P56" s="32"/>
      <c r="Q56" s="32" t="s">
        <v>12</v>
      </c>
      <c r="R56" s="32" t="s">
        <v>12</v>
      </c>
      <c r="S56" s="32" t="s">
        <v>12</v>
      </c>
      <c r="T56" s="32" t="s">
        <v>12</v>
      </c>
      <c r="U56" s="16">
        <f t="shared" si="3"/>
        <v>0</v>
      </c>
      <c r="V56" s="32"/>
      <c r="W56" s="23" t="e">
        <f t="shared" si="8"/>
        <v>#VALUE!</v>
      </c>
      <c r="X56" s="32" t="e">
        <f t="shared" si="0"/>
        <v>#VALUE!</v>
      </c>
      <c r="Y56" s="32"/>
      <c r="Z56" s="33" t="e">
        <f t="shared" si="9"/>
        <v>#VALUE!</v>
      </c>
    </row>
    <row r="57" spans="1:26" s="34" customFormat="1" ht="15">
      <c r="A57" s="30" t="s">
        <v>50</v>
      </c>
      <c r="B57" s="31" t="s">
        <v>49</v>
      </c>
      <c r="C57" s="32" t="s">
        <v>12</v>
      </c>
      <c r="D57" s="32">
        <v>0</v>
      </c>
      <c r="E57" s="32">
        <v>181</v>
      </c>
      <c r="F57" s="32"/>
      <c r="G57" s="32">
        <v>0</v>
      </c>
      <c r="H57" s="32">
        <v>0</v>
      </c>
      <c r="I57" s="32">
        <v>0</v>
      </c>
      <c r="J57" s="16">
        <f t="shared" si="1"/>
        <v>0</v>
      </c>
      <c r="K57" s="32"/>
      <c r="L57" s="32">
        <v>0</v>
      </c>
      <c r="M57" s="32">
        <v>0</v>
      </c>
      <c r="N57" s="32">
        <v>0</v>
      </c>
      <c r="O57" s="16">
        <f t="shared" si="2"/>
        <v>0</v>
      </c>
      <c r="P57" s="32"/>
      <c r="Q57" s="32" t="s">
        <v>12</v>
      </c>
      <c r="R57" s="32"/>
      <c r="S57" s="32"/>
      <c r="T57" s="32"/>
      <c r="U57" s="16">
        <f t="shared" si="3"/>
        <v>0</v>
      </c>
      <c r="V57" s="32"/>
      <c r="W57" s="23" t="e">
        <f t="shared" si="8"/>
        <v>#VALUE!</v>
      </c>
      <c r="X57" s="32" t="e">
        <f t="shared" si="0"/>
        <v>#VALUE!</v>
      </c>
      <c r="Y57" s="32"/>
      <c r="Z57" s="33" t="e">
        <f t="shared" si="9"/>
        <v>#VALUE!</v>
      </c>
    </row>
    <row r="58" spans="1:26" s="34" customFormat="1" ht="15">
      <c r="A58" s="26"/>
      <c r="B58" s="27"/>
      <c r="C58" s="28"/>
      <c r="D58" s="28"/>
      <c r="E58" s="28"/>
      <c r="F58" s="28"/>
      <c r="G58" s="28"/>
      <c r="H58" s="28"/>
      <c r="I58" s="28"/>
      <c r="J58" s="35" t="s">
        <v>12</v>
      </c>
      <c r="K58" s="28"/>
      <c r="L58" s="28"/>
      <c r="M58" s="28"/>
      <c r="N58" s="28"/>
      <c r="O58" s="35" t="s">
        <v>12</v>
      </c>
      <c r="P58" s="28"/>
      <c r="Q58" s="28"/>
      <c r="R58" s="28"/>
      <c r="S58" s="28"/>
      <c r="T58" s="28"/>
      <c r="U58" s="35" t="s">
        <v>12</v>
      </c>
      <c r="V58" s="28"/>
      <c r="W58" s="28" t="s">
        <v>12</v>
      </c>
      <c r="X58" s="28"/>
      <c r="Y58" s="28"/>
      <c r="Z58" s="29"/>
    </row>
    <row r="59" spans="1:26" s="25" customFormat="1" ht="15">
      <c r="A59" s="21" t="s">
        <v>103</v>
      </c>
      <c r="B59" s="22" t="s">
        <v>104</v>
      </c>
      <c r="C59" s="23">
        <v>0.5916</v>
      </c>
      <c r="D59" s="23">
        <v>195.2</v>
      </c>
      <c r="E59" s="23">
        <v>198</v>
      </c>
      <c r="F59" s="23" t="s">
        <v>158</v>
      </c>
      <c r="G59" s="23">
        <v>182.5</v>
      </c>
      <c r="H59" s="23">
        <v>197.5</v>
      </c>
      <c r="I59" s="23">
        <v>205</v>
      </c>
      <c r="J59" s="16">
        <f t="shared" si="1"/>
        <v>451.94300000000004</v>
      </c>
      <c r="K59" s="23"/>
      <c r="L59" s="23">
        <v>0</v>
      </c>
      <c r="M59" s="23">
        <v>160</v>
      </c>
      <c r="N59" s="23">
        <v>0</v>
      </c>
      <c r="O59" s="16">
        <f t="shared" si="2"/>
        <v>352.736</v>
      </c>
      <c r="P59" s="23"/>
      <c r="Q59" s="23">
        <f aca="true" t="shared" si="10" ref="Q59:Q67">(MAX(G59:I59))+(MAX(L59:N59))</f>
        <v>365</v>
      </c>
      <c r="R59" s="23">
        <v>215</v>
      </c>
      <c r="S59" s="23">
        <v>232.5</v>
      </c>
      <c r="T59" s="23">
        <v>242.5</v>
      </c>
      <c r="U59" s="16">
        <f t="shared" si="3"/>
        <v>534.6155</v>
      </c>
      <c r="V59" s="23"/>
      <c r="W59" s="23">
        <f t="shared" si="8"/>
        <v>607.5</v>
      </c>
      <c r="X59" s="23">
        <f t="shared" si="0"/>
        <v>1339.2945</v>
      </c>
      <c r="Y59" s="23">
        <v>1</v>
      </c>
      <c r="Z59" s="24">
        <f aca="true" t="shared" si="11" ref="Z59:Z68">W59*C59</f>
        <v>359.397</v>
      </c>
    </row>
    <row r="60" spans="1:26" s="34" customFormat="1" ht="15">
      <c r="A60" s="30" t="s">
        <v>101</v>
      </c>
      <c r="B60" s="31" t="s">
        <v>85</v>
      </c>
      <c r="C60" s="32">
        <v>0.5978</v>
      </c>
      <c r="D60" s="32">
        <v>192.2</v>
      </c>
      <c r="E60" s="32">
        <v>198</v>
      </c>
      <c r="F60" s="32" t="s">
        <v>120</v>
      </c>
      <c r="G60" s="32">
        <v>0</v>
      </c>
      <c r="H60" s="32">
        <v>0</v>
      </c>
      <c r="I60" s="32">
        <v>0</v>
      </c>
      <c r="J60" s="16">
        <f t="shared" si="1"/>
        <v>0</v>
      </c>
      <c r="K60" s="32"/>
      <c r="L60" s="32">
        <v>0</v>
      </c>
      <c r="M60" s="32"/>
      <c r="N60" s="32"/>
      <c r="O60" s="16">
        <f t="shared" si="2"/>
        <v>0</v>
      </c>
      <c r="P60" s="32"/>
      <c r="Q60" s="32">
        <f t="shared" si="10"/>
        <v>0</v>
      </c>
      <c r="R60" s="32">
        <v>207.5</v>
      </c>
      <c r="S60" s="32">
        <v>0</v>
      </c>
      <c r="T60" s="32">
        <v>227.5</v>
      </c>
      <c r="U60" s="16">
        <f t="shared" si="3"/>
        <v>501.54650000000004</v>
      </c>
      <c r="V60" s="32"/>
      <c r="W60" s="23">
        <f t="shared" si="8"/>
        <v>227.5</v>
      </c>
      <c r="X60" s="32">
        <f t="shared" si="0"/>
        <v>501.54650000000004</v>
      </c>
      <c r="Y60" s="32">
        <v>0</v>
      </c>
      <c r="Z60" s="33">
        <f t="shared" si="11"/>
        <v>135.9995</v>
      </c>
    </row>
    <row r="61" spans="1:26" s="25" customFormat="1" ht="15">
      <c r="A61" s="22" t="s">
        <v>100</v>
      </c>
      <c r="B61" s="22" t="s">
        <v>22</v>
      </c>
      <c r="C61" s="22">
        <v>0.5897</v>
      </c>
      <c r="D61" s="23">
        <v>196.4</v>
      </c>
      <c r="E61" s="23">
        <v>198</v>
      </c>
      <c r="F61" s="23" t="s">
        <v>120</v>
      </c>
      <c r="G61" s="23">
        <v>142.5</v>
      </c>
      <c r="H61" s="23">
        <v>0</v>
      </c>
      <c r="I61" s="23">
        <v>0</v>
      </c>
      <c r="J61" s="16">
        <f t="shared" si="1"/>
        <v>314.1555</v>
      </c>
      <c r="K61" s="23"/>
      <c r="L61" s="23">
        <v>130</v>
      </c>
      <c r="M61" s="23">
        <v>0</v>
      </c>
      <c r="N61" s="23">
        <v>137.5</v>
      </c>
      <c r="O61" s="16">
        <f t="shared" si="2"/>
        <v>303.1325</v>
      </c>
      <c r="P61" s="23"/>
      <c r="Q61" s="23">
        <f t="shared" si="10"/>
        <v>280</v>
      </c>
      <c r="R61" s="23">
        <v>182.5</v>
      </c>
      <c r="S61" s="23">
        <v>197.5</v>
      </c>
      <c r="T61" s="23">
        <v>210</v>
      </c>
      <c r="U61" s="16">
        <f t="shared" si="3"/>
        <v>462.966</v>
      </c>
      <c r="V61" s="23"/>
      <c r="W61" s="23">
        <f t="shared" si="8"/>
        <v>490</v>
      </c>
      <c r="X61" s="23">
        <f t="shared" si="0"/>
        <v>1080.2540000000001</v>
      </c>
      <c r="Y61" s="23" t="s">
        <v>141</v>
      </c>
      <c r="Z61" s="24">
        <f t="shared" si="11"/>
        <v>288.953</v>
      </c>
    </row>
    <row r="62" spans="1:26" s="25" customFormat="1" ht="15">
      <c r="A62" s="21" t="s">
        <v>34</v>
      </c>
      <c r="B62" s="22" t="s">
        <v>25</v>
      </c>
      <c r="C62" s="23">
        <v>0.5897</v>
      </c>
      <c r="D62" s="23">
        <v>196.8</v>
      </c>
      <c r="E62" s="23">
        <v>198</v>
      </c>
      <c r="F62" s="23" t="s">
        <v>125</v>
      </c>
      <c r="G62" s="23">
        <v>0</v>
      </c>
      <c r="H62" s="23">
        <v>0</v>
      </c>
      <c r="I62" s="23">
        <v>185</v>
      </c>
      <c r="J62" s="16">
        <f t="shared" si="1"/>
        <v>407.851</v>
      </c>
      <c r="K62" s="23"/>
      <c r="L62" s="23">
        <v>102.5</v>
      </c>
      <c r="M62" s="23">
        <v>117.5</v>
      </c>
      <c r="N62" s="23">
        <v>0</v>
      </c>
      <c r="O62" s="16">
        <f t="shared" si="2"/>
        <v>259.0405</v>
      </c>
      <c r="P62" s="23"/>
      <c r="Q62" s="23">
        <f t="shared" si="10"/>
        <v>302.5</v>
      </c>
      <c r="R62" s="23">
        <v>175</v>
      </c>
      <c r="S62" s="23">
        <v>205</v>
      </c>
      <c r="T62" s="23">
        <v>0</v>
      </c>
      <c r="U62" s="16">
        <f t="shared" si="3"/>
        <v>451.94300000000004</v>
      </c>
      <c r="V62" s="23"/>
      <c r="W62" s="23">
        <f t="shared" si="8"/>
        <v>507.5</v>
      </c>
      <c r="X62" s="23">
        <f t="shared" si="0"/>
        <v>1118.8345000000002</v>
      </c>
      <c r="Y62" s="23" t="s">
        <v>139</v>
      </c>
      <c r="Z62" s="24">
        <f t="shared" si="11"/>
        <v>299.27275</v>
      </c>
    </row>
    <row r="63" spans="1:26" s="25" customFormat="1" ht="15">
      <c r="A63" s="21" t="s">
        <v>69</v>
      </c>
      <c r="B63" s="22" t="s">
        <v>26</v>
      </c>
      <c r="C63" s="23">
        <v>0.5897</v>
      </c>
      <c r="D63" s="23">
        <v>196</v>
      </c>
      <c r="E63" s="23">
        <v>198</v>
      </c>
      <c r="F63" s="23" t="s">
        <v>160</v>
      </c>
      <c r="G63" s="23">
        <v>227.5</v>
      </c>
      <c r="H63" s="23">
        <v>245</v>
      </c>
      <c r="I63" s="23">
        <v>0</v>
      </c>
      <c r="J63" s="16">
        <f t="shared" si="1"/>
        <v>540.1270000000001</v>
      </c>
      <c r="K63" s="23"/>
      <c r="L63" s="23">
        <v>0</v>
      </c>
      <c r="M63" s="23">
        <v>0</v>
      </c>
      <c r="N63" s="23">
        <v>0</v>
      </c>
      <c r="O63" s="16">
        <f t="shared" si="2"/>
        <v>0</v>
      </c>
      <c r="P63" s="23"/>
      <c r="Q63" s="23">
        <f t="shared" si="10"/>
        <v>245</v>
      </c>
      <c r="R63" s="23">
        <v>255</v>
      </c>
      <c r="S63" s="23">
        <v>272.5</v>
      </c>
      <c r="T63" s="23">
        <v>0</v>
      </c>
      <c r="U63" s="16">
        <f t="shared" si="3"/>
        <v>600.7535</v>
      </c>
      <c r="V63" s="23"/>
      <c r="W63" s="23">
        <f t="shared" si="8"/>
        <v>517.5</v>
      </c>
      <c r="X63" s="23">
        <f t="shared" si="0"/>
        <v>1140.8805</v>
      </c>
      <c r="Y63" s="23">
        <v>0</v>
      </c>
      <c r="Z63" s="24">
        <f t="shared" si="11"/>
        <v>305.16975</v>
      </c>
    </row>
    <row r="64" spans="1:26" s="25" customFormat="1" ht="15">
      <c r="A64" s="21" t="s">
        <v>61</v>
      </c>
      <c r="B64" s="22" t="s">
        <v>26</v>
      </c>
      <c r="C64" s="23">
        <v>0.5861</v>
      </c>
      <c r="D64" s="23">
        <v>198.1</v>
      </c>
      <c r="E64" s="23">
        <v>198</v>
      </c>
      <c r="F64" s="23" t="s">
        <v>128</v>
      </c>
      <c r="G64" s="23">
        <v>0</v>
      </c>
      <c r="H64" s="23">
        <v>0</v>
      </c>
      <c r="I64" s="23">
        <v>172.5</v>
      </c>
      <c r="J64" s="16">
        <f t="shared" si="1"/>
        <v>380.2935</v>
      </c>
      <c r="K64" s="23"/>
      <c r="L64" s="23">
        <v>125</v>
      </c>
      <c r="M64" s="23">
        <v>0</v>
      </c>
      <c r="N64" s="23">
        <v>0</v>
      </c>
      <c r="O64" s="16">
        <f t="shared" si="2"/>
        <v>275.575</v>
      </c>
      <c r="P64" s="23"/>
      <c r="Q64" s="23">
        <f t="shared" si="10"/>
        <v>297.5</v>
      </c>
      <c r="R64" s="23">
        <v>210</v>
      </c>
      <c r="S64" s="23">
        <v>230</v>
      </c>
      <c r="T64" s="23">
        <v>0</v>
      </c>
      <c r="U64" s="16">
        <f t="shared" si="3"/>
        <v>507.05800000000005</v>
      </c>
      <c r="V64" s="23"/>
      <c r="W64" s="23">
        <f t="shared" si="8"/>
        <v>527.5</v>
      </c>
      <c r="X64" s="23">
        <f t="shared" si="0"/>
        <v>1162.9265</v>
      </c>
      <c r="Y64" s="23" t="s">
        <v>166</v>
      </c>
      <c r="Z64" s="24">
        <f t="shared" si="11"/>
        <v>309.16774999999996</v>
      </c>
    </row>
    <row r="65" spans="1:26" s="25" customFormat="1" ht="15">
      <c r="A65" s="21" t="s">
        <v>55</v>
      </c>
      <c r="B65" s="22" t="s">
        <v>19</v>
      </c>
      <c r="C65" s="23">
        <v>0.5916</v>
      </c>
      <c r="D65" s="23">
        <v>194.9</v>
      </c>
      <c r="E65" s="23">
        <v>198</v>
      </c>
      <c r="F65" s="23" t="s">
        <v>161</v>
      </c>
      <c r="G65" s="23">
        <v>192.5</v>
      </c>
      <c r="H65" s="23">
        <v>0</v>
      </c>
      <c r="I65" s="23">
        <v>0</v>
      </c>
      <c r="J65" s="16">
        <f t="shared" si="1"/>
        <v>424.38550000000004</v>
      </c>
      <c r="K65" s="23"/>
      <c r="L65" s="23">
        <v>117.5</v>
      </c>
      <c r="M65" s="23">
        <v>127.5</v>
      </c>
      <c r="N65" s="23">
        <v>0</v>
      </c>
      <c r="O65" s="16">
        <f t="shared" si="2"/>
        <v>281.0865</v>
      </c>
      <c r="P65" s="23"/>
      <c r="Q65" s="23">
        <f t="shared" si="10"/>
        <v>320</v>
      </c>
      <c r="R65" s="23">
        <v>205</v>
      </c>
      <c r="S65" s="23">
        <v>217.5</v>
      </c>
      <c r="T65" s="23">
        <v>0</v>
      </c>
      <c r="U65" s="16">
        <f t="shared" si="3"/>
        <v>479.50050000000005</v>
      </c>
      <c r="V65" s="23"/>
      <c r="W65" s="23">
        <f t="shared" si="8"/>
        <v>537.5</v>
      </c>
      <c r="X65" s="23">
        <f t="shared" si="0"/>
        <v>1184.9725</v>
      </c>
      <c r="Y65" s="23" t="s">
        <v>165</v>
      </c>
      <c r="Z65" s="24">
        <f t="shared" si="11"/>
        <v>317.985</v>
      </c>
    </row>
    <row r="66" spans="1:26" s="25" customFormat="1" ht="15">
      <c r="A66" s="21" t="s">
        <v>21</v>
      </c>
      <c r="B66" s="22" t="s">
        <v>56</v>
      </c>
      <c r="C66" s="23">
        <v>0.5954</v>
      </c>
      <c r="D66" s="23">
        <v>193.2</v>
      </c>
      <c r="E66" s="23">
        <v>198</v>
      </c>
      <c r="F66" s="23" t="s">
        <v>125</v>
      </c>
      <c r="G66" s="23">
        <v>0</v>
      </c>
      <c r="H66" s="23">
        <v>172.5</v>
      </c>
      <c r="I66" s="23">
        <v>182.5</v>
      </c>
      <c r="J66" s="16">
        <f t="shared" si="1"/>
        <v>402.33950000000004</v>
      </c>
      <c r="K66" s="23"/>
      <c r="L66" s="23">
        <v>145</v>
      </c>
      <c r="M66" s="23">
        <v>0</v>
      </c>
      <c r="N66" s="23">
        <v>0</v>
      </c>
      <c r="O66" s="16">
        <f t="shared" si="2"/>
        <v>319.66700000000003</v>
      </c>
      <c r="P66" s="23"/>
      <c r="Q66" s="23">
        <f t="shared" si="10"/>
        <v>327.5</v>
      </c>
      <c r="R66" s="23">
        <v>225</v>
      </c>
      <c r="S66" s="23">
        <v>237.5</v>
      </c>
      <c r="T66" s="23">
        <v>250</v>
      </c>
      <c r="U66" s="16">
        <f t="shared" si="3"/>
        <v>551.15</v>
      </c>
      <c r="V66" s="23">
        <v>0</v>
      </c>
      <c r="W66" s="23">
        <f t="shared" si="8"/>
        <v>577.5</v>
      </c>
      <c r="X66" s="23">
        <f t="shared" si="0"/>
        <v>1273.1565</v>
      </c>
      <c r="Y66" s="23" t="s">
        <v>164</v>
      </c>
      <c r="Z66" s="24">
        <f t="shared" si="11"/>
        <v>343.8435</v>
      </c>
    </row>
    <row r="67" spans="1:26" s="25" customFormat="1" ht="15">
      <c r="A67" s="21" t="s">
        <v>99</v>
      </c>
      <c r="B67" s="22" t="s">
        <v>19</v>
      </c>
      <c r="C67" s="23">
        <v>0.6099</v>
      </c>
      <c r="D67" s="23">
        <v>185.5</v>
      </c>
      <c r="E67" s="23">
        <v>198</v>
      </c>
      <c r="F67" s="23" t="s">
        <v>154</v>
      </c>
      <c r="G67" s="23">
        <v>185</v>
      </c>
      <c r="H67" s="23">
        <v>202.5</v>
      </c>
      <c r="I67" s="23">
        <v>217.5</v>
      </c>
      <c r="J67" s="16">
        <f t="shared" si="1"/>
        <v>479.50050000000005</v>
      </c>
      <c r="K67" s="23">
        <v>0</v>
      </c>
      <c r="L67" s="23">
        <v>165</v>
      </c>
      <c r="M67" s="23">
        <v>167.5</v>
      </c>
      <c r="N67" s="23">
        <v>170</v>
      </c>
      <c r="O67" s="16">
        <f t="shared" si="2"/>
        <v>374.78200000000004</v>
      </c>
      <c r="P67" s="23">
        <v>0</v>
      </c>
      <c r="Q67" s="23">
        <f t="shared" si="10"/>
        <v>387.5</v>
      </c>
      <c r="R67" s="23">
        <v>172.5</v>
      </c>
      <c r="S67" s="23">
        <v>200</v>
      </c>
      <c r="T67" s="23">
        <v>220</v>
      </c>
      <c r="U67" s="16">
        <f t="shared" si="3"/>
        <v>485.012</v>
      </c>
      <c r="V67" s="23"/>
      <c r="W67" s="23">
        <f t="shared" si="8"/>
        <v>607.5</v>
      </c>
      <c r="X67" s="23">
        <f t="shared" si="0"/>
        <v>1339.2945</v>
      </c>
      <c r="Y67" s="23" t="s">
        <v>135</v>
      </c>
      <c r="Z67" s="24">
        <f t="shared" si="11"/>
        <v>370.51425</v>
      </c>
    </row>
    <row r="68" spans="1:26" s="34" customFormat="1" ht="15">
      <c r="A68" s="30" t="s">
        <v>102</v>
      </c>
      <c r="B68" s="31" t="s">
        <v>49</v>
      </c>
      <c r="C68" s="32" t="s">
        <v>12</v>
      </c>
      <c r="D68" s="32"/>
      <c r="E68" s="32">
        <v>198</v>
      </c>
      <c r="F68" s="32" t="s">
        <v>12</v>
      </c>
      <c r="G68" s="32" t="s">
        <v>12</v>
      </c>
      <c r="H68" s="32" t="s">
        <v>12</v>
      </c>
      <c r="I68" s="32" t="s">
        <v>12</v>
      </c>
      <c r="J68" s="16">
        <f t="shared" si="1"/>
        <v>0</v>
      </c>
      <c r="K68" s="32"/>
      <c r="L68" s="32" t="s">
        <v>12</v>
      </c>
      <c r="M68" s="32" t="s">
        <v>12</v>
      </c>
      <c r="N68" s="32" t="s">
        <v>12</v>
      </c>
      <c r="O68" s="16">
        <f t="shared" si="2"/>
        <v>0</v>
      </c>
      <c r="P68" s="32"/>
      <c r="Q68" s="32" t="s">
        <v>12</v>
      </c>
      <c r="R68" s="32" t="s">
        <v>12</v>
      </c>
      <c r="S68" s="32" t="s">
        <v>12</v>
      </c>
      <c r="T68" s="32" t="s">
        <v>12</v>
      </c>
      <c r="U68" s="16">
        <f t="shared" si="3"/>
        <v>0</v>
      </c>
      <c r="V68" s="32"/>
      <c r="W68" s="23" t="e">
        <f t="shared" si="8"/>
        <v>#VALUE!</v>
      </c>
      <c r="X68" s="32" t="e">
        <f t="shared" si="0"/>
        <v>#VALUE!</v>
      </c>
      <c r="Y68" s="32"/>
      <c r="Z68" s="33" t="e">
        <f t="shared" si="11"/>
        <v>#VALUE!</v>
      </c>
    </row>
    <row r="69" spans="1:26" s="34" customFormat="1" ht="15">
      <c r="A69" s="26"/>
      <c r="B69" s="27"/>
      <c r="C69" s="28"/>
      <c r="D69" s="28"/>
      <c r="E69" s="28"/>
      <c r="F69" s="28"/>
      <c r="G69" s="28"/>
      <c r="H69" s="28"/>
      <c r="I69" s="28"/>
      <c r="J69" s="35" t="s">
        <v>12</v>
      </c>
      <c r="K69" s="28"/>
      <c r="L69" s="28"/>
      <c r="M69" s="28"/>
      <c r="N69" s="28"/>
      <c r="O69" s="35" t="s">
        <v>12</v>
      </c>
      <c r="P69" s="28"/>
      <c r="Q69" s="28"/>
      <c r="R69" s="28"/>
      <c r="S69" s="28"/>
      <c r="T69" s="28"/>
      <c r="U69" s="35" t="s">
        <v>12</v>
      </c>
      <c r="V69" s="28"/>
      <c r="W69" s="28" t="s">
        <v>12</v>
      </c>
      <c r="X69" s="28"/>
      <c r="Y69" s="28"/>
      <c r="Z69" s="29"/>
    </row>
    <row r="70" spans="1:26" s="34" customFormat="1" ht="15">
      <c r="A70" s="30" t="s">
        <v>106</v>
      </c>
      <c r="B70" s="31" t="s">
        <v>97</v>
      </c>
      <c r="C70" s="32">
        <v>0.5556</v>
      </c>
      <c r="D70" s="32">
        <v>218.7</v>
      </c>
      <c r="E70" s="32">
        <v>220</v>
      </c>
      <c r="F70" s="32" t="s">
        <v>153</v>
      </c>
      <c r="G70" s="32">
        <v>25</v>
      </c>
      <c r="H70" s="32">
        <v>0</v>
      </c>
      <c r="I70" s="32">
        <v>0</v>
      </c>
      <c r="J70" s="16">
        <f t="shared" si="1"/>
        <v>55.115</v>
      </c>
      <c r="K70" s="32"/>
      <c r="L70" s="32">
        <v>140</v>
      </c>
      <c r="M70" s="32">
        <v>147.5</v>
      </c>
      <c r="N70" s="32">
        <v>0</v>
      </c>
      <c r="O70" s="16">
        <f t="shared" si="2"/>
        <v>325.17850000000004</v>
      </c>
      <c r="P70" s="32"/>
      <c r="Q70" s="32"/>
      <c r="R70" s="32">
        <v>170</v>
      </c>
      <c r="S70" s="32">
        <v>182.5</v>
      </c>
      <c r="T70" s="32">
        <v>0</v>
      </c>
      <c r="U70" s="16">
        <f t="shared" si="3"/>
        <v>402.33950000000004</v>
      </c>
      <c r="V70" s="32"/>
      <c r="W70" s="23">
        <f t="shared" si="8"/>
        <v>182.5</v>
      </c>
      <c r="X70" s="32">
        <f t="shared" si="0"/>
        <v>402.33950000000004</v>
      </c>
      <c r="Y70" s="32" t="s">
        <v>168</v>
      </c>
      <c r="Z70" s="33">
        <f aca="true" t="shared" si="12" ref="Z70:Z79">W70*C70</f>
        <v>101.39699999999999</v>
      </c>
    </row>
    <row r="71" spans="1:26" s="34" customFormat="1" ht="15">
      <c r="A71" s="30" t="s">
        <v>31</v>
      </c>
      <c r="B71" s="31" t="s">
        <v>20</v>
      </c>
      <c r="C71" s="32">
        <v>0.5861</v>
      </c>
      <c r="D71" s="32">
        <v>197.7</v>
      </c>
      <c r="E71" s="32">
        <v>198</v>
      </c>
      <c r="F71" s="32" t="s">
        <v>151</v>
      </c>
      <c r="G71" s="32">
        <v>0</v>
      </c>
      <c r="H71" s="32">
        <v>140</v>
      </c>
      <c r="I71" s="32">
        <v>160</v>
      </c>
      <c r="J71" s="16">
        <f t="shared" si="1"/>
        <v>352.736</v>
      </c>
      <c r="K71" s="32"/>
      <c r="L71" s="32">
        <v>105</v>
      </c>
      <c r="M71" s="32">
        <v>110</v>
      </c>
      <c r="N71" s="32">
        <v>0</v>
      </c>
      <c r="O71" s="16">
        <f t="shared" si="2"/>
        <v>242.506</v>
      </c>
      <c r="P71" s="32"/>
      <c r="Q71" s="32">
        <f aca="true" t="shared" si="13" ref="Q71:Q78">(MAX(G71:I71))+(MAX(L71:N71))</f>
        <v>270</v>
      </c>
      <c r="R71" s="32">
        <v>130</v>
      </c>
      <c r="S71" s="32">
        <v>142.5</v>
      </c>
      <c r="T71" s="32">
        <v>150</v>
      </c>
      <c r="U71" s="16">
        <f t="shared" si="3"/>
        <v>330.69</v>
      </c>
      <c r="V71" s="32"/>
      <c r="W71" s="23">
        <f t="shared" si="8"/>
        <v>420</v>
      </c>
      <c r="X71" s="32">
        <f t="shared" si="0"/>
        <v>925.932</v>
      </c>
      <c r="Y71" s="32">
        <v>1</v>
      </c>
      <c r="Z71" s="33">
        <f t="shared" si="12"/>
        <v>246.16199999999998</v>
      </c>
    </row>
    <row r="72" spans="1:26" s="34" customFormat="1" ht="15">
      <c r="A72" s="31" t="s">
        <v>110</v>
      </c>
      <c r="B72" s="31" t="s">
        <v>32</v>
      </c>
      <c r="C72" s="31">
        <v>0.5568</v>
      </c>
      <c r="D72" s="32">
        <v>218</v>
      </c>
      <c r="E72" s="32">
        <v>220</v>
      </c>
      <c r="F72" s="32" t="s">
        <v>151</v>
      </c>
      <c r="G72" s="32">
        <v>0</v>
      </c>
      <c r="H72" s="32">
        <v>125</v>
      </c>
      <c r="I72" s="32">
        <v>0</v>
      </c>
      <c r="J72" s="16">
        <f aca="true" t="shared" si="14" ref="J72:J95">(MAX(G72:I72)*2.2046)</f>
        <v>275.575</v>
      </c>
      <c r="K72" s="32"/>
      <c r="L72" s="32">
        <v>130</v>
      </c>
      <c r="M72" s="32">
        <v>0</v>
      </c>
      <c r="N72" s="32">
        <v>0</v>
      </c>
      <c r="O72" s="16">
        <f aca="true" t="shared" si="15" ref="O72:O95">(MAX(L72:N72)*2.2046)</f>
        <v>286.598</v>
      </c>
      <c r="P72" s="32"/>
      <c r="Q72" s="32">
        <f t="shared" si="13"/>
        <v>255</v>
      </c>
      <c r="R72" s="32">
        <v>180</v>
      </c>
      <c r="S72" s="32">
        <v>185</v>
      </c>
      <c r="T72" s="32">
        <v>187.5</v>
      </c>
      <c r="U72" s="16">
        <f aca="true" t="shared" si="16" ref="U72:U95">(MAX(R72:T72)*2.2046)</f>
        <v>413.3625</v>
      </c>
      <c r="V72" s="32"/>
      <c r="W72" s="23">
        <f t="shared" si="8"/>
        <v>442.5</v>
      </c>
      <c r="X72" s="32">
        <f t="shared" si="0"/>
        <v>975.5355000000001</v>
      </c>
      <c r="Y72" s="32" t="s">
        <v>141</v>
      </c>
      <c r="Z72" s="33">
        <f t="shared" si="12"/>
        <v>246.384</v>
      </c>
    </row>
    <row r="73" spans="1:26" s="34" customFormat="1" ht="15">
      <c r="A73" s="31" t="s">
        <v>131</v>
      </c>
      <c r="B73" s="31" t="s">
        <v>22</v>
      </c>
      <c r="C73" s="31">
        <v>0.5556</v>
      </c>
      <c r="D73" s="32">
        <v>219.3</v>
      </c>
      <c r="E73" s="32">
        <v>220</v>
      </c>
      <c r="F73" s="32" t="s">
        <v>155</v>
      </c>
      <c r="G73" s="32">
        <v>165</v>
      </c>
      <c r="H73" s="32">
        <v>172.5</v>
      </c>
      <c r="I73" s="32">
        <v>182.5</v>
      </c>
      <c r="J73" s="16">
        <f t="shared" si="14"/>
        <v>402.33950000000004</v>
      </c>
      <c r="K73" s="32"/>
      <c r="L73" s="32">
        <v>142.5</v>
      </c>
      <c r="M73" s="32">
        <v>0</v>
      </c>
      <c r="N73" s="32">
        <v>0</v>
      </c>
      <c r="O73" s="16">
        <f t="shared" si="15"/>
        <v>314.1555</v>
      </c>
      <c r="P73" s="32"/>
      <c r="Q73" s="32">
        <f t="shared" si="13"/>
        <v>325</v>
      </c>
      <c r="R73" s="32">
        <v>200</v>
      </c>
      <c r="S73" s="32">
        <v>212.5</v>
      </c>
      <c r="T73" s="32">
        <v>0</v>
      </c>
      <c r="U73" s="16">
        <f t="shared" si="16"/>
        <v>468.4775</v>
      </c>
      <c r="V73" s="32"/>
      <c r="W73" s="23">
        <f t="shared" si="8"/>
        <v>537.5</v>
      </c>
      <c r="X73" s="32">
        <f t="shared" si="0"/>
        <v>1184.9725</v>
      </c>
      <c r="Y73" s="32" t="s">
        <v>167</v>
      </c>
      <c r="Z73" s="33">
        <f t="shared" si="12"/>
        <v>298.635</v>
      </c>
    </row>
    <row r="74" spans="1:26" s="34" customFormat="1" ht="15">
      <c r="A74" s="31" t="s">
        <v>148</v>
      </c>
      <c r="B74" s="31" t="s">
        <v>149</v>
      </c>
      <c r="C74" s="31">
        <v>0.5617</v>
      </c>
      <c r="D74" s="32">
        <v>214</v>
      </c>
      <c r="E74" s="32">
        <v>220</v>
      </c>
      <c r="F74" s="32" t="s">
        <v>155</v>
      </c>
      <c r="G74" s="32">
        <v>192.5</v>
      </c>
      <c r="H74" s="32">
        <v>0</v>
      </c>
      <c r="I74" s="32">
        <v>197.5</v>
      </c>
      <c r="J74" s="16">
        <f t="shared" si="14"/>
        <v>435.4085</v>
      </c>
      <c r="K74" s="32"/>
      <c r="L74" s="32">
        <v>155</v>
      </c>
      <c r="M74" s="32">
        <v>165</v>
      </c>
      <c r="N74" s="32">
        <v>172.5</v>
      </c>
      <c r="O74" s="16">
        <f t="shared" si="15"/>
        <v>380.2935</v>
      </c>
      <c r="P74" s="32"/>
      <c r="Q74" s="32">
        <f t="shared" si="13"/>
        <v>370</v>
      </c>
      <c r="R74" s="32">
        <v>192.5</v>
      </c>
      <c r="S74" s="32">
        <v>205</v>
      </c>
      <c r="T74" s="32">
        <v>227.5</v>
      </c>
      <c r="U74" s="16">
        <f t="shared" si="16"/>
        <v>501.54650000000004</v>
      </c>
      <c r="V74" s="32"/>
      <c r="W74" s="23">
        <f t="shared" si="8"/>
        <v>597.5</v>
      </c>
      <c r="X74" s="32">
        <f t="shared" si="0"/>
        <v>1317.2485000000001</v>
      </c>
      <c r="Y74" s="32">
        <v>1</v>
      </c>
      <c r="Z74" s="33">
        <f t="shared" si="12"/>
        <v>335.61575</v>
      </c>
    </row>
    <row r="75" spans="1:26" s="34" customFormat="1" ht="15">
      <c r="A75" s="30" t="s">
        <v>33</v>
      </c>
      <c r="B75" s="31" t="s">
        <v>146</v>
      </c>
      <c r="C75" s="32">
        <v>0.5545</v>
      </c>
      <c r="D75" s="32">
        <v>220</v>
      </c>
      <c r="E75" s="32">
        <v>220</v>
      </c>
      <c r="F75" s="32" t="s">
        <v>153</v>
      </c>
      <c r="G75" s="32">
        <v>235</v>
      </c>
      <c r="H75" s="32">
        <v>0</v>
      </c>
      <c r="I75" s="32">
        <v>0</v>
      </c>
      <c r="J75" s="16">
        <f t="shared" si="14"/>
        <v>518.081</v>
      </c>
      <c r="K75" s="32"/>
      <c r="L75" s="32">
        <v>137.5</v>
      </c>
      <c r="M75" s="32">
        <v>0</v>
      </c>
      <c r="N75" s="32">
        <v>0</v>
      </c>
      <c r="O75" s="16">
        <f t="shared" si="15"/>
        <v>303.1325</v>
      </c>
      <c r="P75" s="32"/>
      <c r="Q75" s="32">
        <f t="shared" si="13"/>
        <v>372.5</v>
      </c>
      <c r="R75" s="32">
        <v>245</v>
      </c>
      <c r="S75" s="32">
        <v>0</v>
      </c>
      <c r="T75" s="32">
        <v>0</v>
      </c>
      <c r="U75" s="16">
        <f t="shared" si="16"/>
        <v>540.1270000000001</v>
      </c>
      <c r="V75" s="32"/>
      <c r="W75" s="23">
        <f t="shared" si="8"/>
        <v>617.5</v>
      </c>
      <c r="X75" s="32">
        <f t="shared" si="0"/>
        <v>1361.3405</v>
      </c>
      <c r="Y75" s="32" t="s">
        <v>138</v>
      </c>
      <c r="Z75" s="33">
        <f t="shared" si="12"/>
        <v>342.40375</v>
      </c>
    </row>
    <row r="76" spans="1:26" s="34" customFormat="1" ht="15">
      <c r="A76" s="30" t="s">
        <v>118</v>
      </c>
      <c r="B76" s="31" t="s">
        <v>45</v>
      </c>
      <c r="C76" s="32">
        <v>0.5643</v>
      </c>
      <c r="D76" s="32">
        <v>212.6</v>
      </c>
      <c r="E76" s="32">
        <v>220</v>
      </c>
      <c r="F76" s="32" t="s">
        <v>157</v>
      </c>
      <c r="G76" s="32">
        <v>0</v>
      </c>
      <c r="H76" s="32">
        <v>197.5</v>
      </c>
      <c r="I76" s="32">
        <v>215</v>
      </c>
      <c r="J76" s="16">
        <f t="shared" si="14"/>
        <v>473.98900000000003</v>
      </c>
      <c r="K76" s="32"/>
      <c r="L76" s="32">
        <v>175</v>
      </c>
      <c r="M76" s="32">
        <v>0</v>
      </c>
      <c r="N76" s="32">
        <v>0</v>
      </c>
      <c r="O76" s="16">
        <f t="shared" si="15"/>
        <v>385.805</v>
      </c>
      <c r="P76" s="32"/>
      <c r="Q76" s="32">
        <f t="shared" si="13"/>
        <v>390</v>
      </c>
      <c r="R76" s="32">
        <v>210</v>
      </c>
      <c r="S76" s="32">
        <v>227.5</v>
      </c>
      <c r="T76" s="32">
        <v>0</v>
      </c>
      <c r="U76" s="16">
        <f t="shared" si="16"/>
        <v>501.54650000000004</v>
      </c>
      <c r="V76" s="32"/>
      <c r="W76" s="23">
        <f t="shared" si="8"/>
        <v>617.5</v>
      </c>
      <c r="X76" s="32">
        <f t="shared" si="0"/>
        <v>1361.3405</v>
      </c>
      <c r="Y76" s="32" t="s">
        <v>140</v>
      </c>
      <c r="Z76" s="33">
        <f t="shared" si="12"/>
        <v>348.45525000000004</v>
      </c>
    </row>
    <row r="77" spans="1:26" s="34" customFormat="1" ht="15">
      <c r="A77" s="30" t="s">
        <v>92</v>
      </c>
      <c r="B77" s="31" t="s">
        <v>19</v>
      </c>
      <c r="C77" s="32">
        <v>0.5592</v>
      </c>
      <c r="D77" s="32">
        <v>215.7</v>
      </c>
      <c r="E77" s="32">
        <v>220</v>
      </c>
      <c r="F77" s="32" t="s">
        <v>120</v>
      </c>
      <c r="G77" s="32">
        <v>215</v>
      </c>
      <c r="H77" s="32">
        <v>227.5</v>
      </c>
      <c r="I77" s="32">
        <v>0</v>
      </c>
      <c r="J77" s="16">
        <f t="shared" si="14"/>
        <v>501.54650000000004</v>
      </c>
      <c r="K77" s="32"/>
      <c r="L77" s="32">
        <v>152.5</v>
      </c>
      <c r="M77" s="32">
        <v>157.5</v>
      </c>
      <c r="N77" s="32">
        <v>162.5</v>
      </c>
      <c r="O77" s="16">
        <f t="shared" si="15"/>
        <v>358.2475</v>
      </c>
      <c r="P77" s="32"/>
      <c r="Q77" s="32">
        <f t="shared" si="13"/>
        <v>390</v>
      </c>
      <c r="R77" s="32">
        <v>257.5</v>
      </c>
      <c r="S77" s="32">
        <v>272.5</v>
      </c>
      <c r="T77" s="32">
        <v>0</v>
      </c>
      <c r="U77" s="16">
        <f t="shared" si="16"/>
        <v>600.7535</v>
      </c>
      <c r="V77" s="32"/>
      <c r="W77" s="23">
        <f t="shared" si="8"/>
        <v>662.5</v>
      </c>
      <c r="X77" s="32">
        <f t="shared" si="0"/>
        <v>1460.5475000000001</v>
      </c>
      <c r="Y77" s="32" t="s">
        <v>136</v>
      </c>
      <c r="Z77" s="33">
        <f t="shared" si="12"/>
        <v>370.47</v>
      </c>
    </row>
    <row r="78" spans="1:26" s="34" customFormat="1" ht="15">
      <c r="A78" s="30" t="s">
        <v>94</v>
      </c>
      <c r="B78" s="31" t="s">
        <v>22</v>
      </c>
      <c r="C78" s="32">
        <v>0.5592</v>
      </c>
      <c r="D78" s="32">
        <v>216</v>
      </c>
      <c r="E78" s="32">
        <v>220</v>
      </c>
      <c r="F78" s="32" t="s">
        <v>162</v>
      </c>
      <c r="G78" s="32">
        <v>255</v>
      </c>
      <c r="H78" s="32">
        <v>0</v>
      </c>
      <c r="I78" s="32">
        <v>285</v>
      </c>
      <c r="J78" s="16">
        <f t="shared" si="14"/>
        <v>628.311</v>
      </c>
      <c r="K78" s="32"/>
      <c r="L78" s="32">
        <v>205</v>
      </c>
      <c r="M78" s="32">
        <v>215</v>
      </c>
      <c r="N78" s="32">
        <v>0</v>
      </c>
      <c r="O78" s="16">
        <f t="shared" si="15"/>
        <v>473.98900000000003</v>
      </c>
      <c r="P78" s="32"/>
      <c r="Q78" s="32">
        <f t="shared" si="13"/>
        <v>500</v>
      </c>
      <c r="R78" s="32">
        <v>205</v>
      </c>
      <c r="S78" s="32">
        <v>230</v>
      </c>
      <c r="T78" s="32">
        <v>250</v>
      </c>
      <c r="U78" s="16">
        <f t="shared" si="16"/>
        <v>551.15</v>
      </c>
      <c r="V78" s="32"/>
      <c r="W78" s="23">
        <f t="shared" si="8"/>
        <v>750</v>
      </c>
      <c r="X78" s="32">
        <f t="shared" si="0"/>
        <v>1653.45</v>
      </c>
      <c r="Y78" s="32" t="s">
        <v>135</v>
      </c>
      <c r="Z78" s="33">
        <f t="shared" si="12"/>
        <v>419.40000000000003</v>
      </c>
    </row>
    <row r="79" spans="1:26" s="34" customFormat="1" ht="15">
      <c r="A79" s="30" t="s">
        <v>48</v>
      </c>
      <c r="B79" s="31" t="s">
        <v>49</v>
      </c>
      <c r="C79" s="32" t="s">
        <v>12</v>
      </c>
      <c r="D79" s="32" t="s">
        <v>12</v>
      </c>
      <c r="E79" s="32">
        <v>220</v>
      </c>
      <c r="F79" s="32" t="s">
        <v>12</v>
      </c>
      <c r="G79" s="32" t="s">
        <v>12</v>
      </c>
      <c r="H79" s="32" t="s">
        <v>12</v>
      </c>
      <c r="I79" s="32" t="s">
        <v>12</v>
      </c>
      <c r="J79" s="16">
        <f t="shared" si="14"/>
        <v>0</v>
      </c>
      <c r="K79" s="32"/>
      <c r="L79" s="32" t="s">
        <v>12</v>
      </c>
      <c r="M79" s="32" t="s">
        <v>12</v>
      </c>
      <c r="N79" s="32" t="s">
        <v>12</v>
      </c>
      <c r="O79" s="16">
        <f t="shared" si="15"/>
        <v>0</v>
      </c>
      <c r="P79" s="32"/>
      <c r="Q79" s="32" t="s">
        <v>12</v>
      </c>
      <c r="R79" s="32" t="s">
        <v>12</v>
      </c>
      <c r="S79" s="32" t="s">
        <v>12</v>
      </c>
      <c r="T79" s="32" t="s">
        <v>12</v>
      </c>
      <c r="U79" s="16">
        <f t="shared" si="16"/>
        <v>0</v>
      </c>
      <c r="V79" s="32"/>
      <c r="W79" s="23" t="e">
        <f t="shared" si="8"/>
        <v>#VALUE!</v>
      </c>
      <c r="X79" s="32" t="e">
        <f t="shared" si="0"/>
        <v>#VALUE!</v>
      </c>
      <c r="Y79" s="32"/>
      <c r="Z79" s="33" t="e">
        <f t="shared" si="12"/>
        <v>#VALUE!</v>
      </c>
    </row>
    <row r="80" spans="1:26" s="25" customFormat="1" ht="15">
      <c r="A80" s="26"/>
      <c r="B80" s="27"/>
      <c r="C80" s="28"/>
      <c r="D80" s="28"/>
      <c r="E80" s="28"/>
      <c r="F80" s="28"/>
      <c r="G80" s="28"/>
      <c r="H80" s="28"/>
      <c r="I80" s="28"/>
      <c r="J80" s="35" t="s">
        <v>12</v>
      </c>
      <c r="K80" s="28"/>
      <c r="L80" s="28"/>
      <c r="M80" s="28"/>
      <c r="N80" s="28"/>
      <c r="O80" s="35" t="s">
        <v>12</v>
      </c>
      <c r="P80" s="28"/>
      <c r="Q80" s="28"/>
      <c r="R80" s="28"/>
      <c r="S80" s="28"/>
      <c r="T80" s="28"/>
      <c r="U80" s="35" t="s">
        <v>12</v>
      </c>
      <c r="V80" s="28"/>
      <c r="W80" s="28" t="s">
        <v>12</v>
      </c>
      <c r="X80" s="28"/>
      <c r="Y80" s="28"/>
      <c r="Z80" s="29"/>
    </row>
    <row r="81" spans="1:26" s="25" customFormat="1" ht="15">
      <c r="A81" s="21" t="s">
        <v>93</v>
      </c>
      <c r="B81" s="22" t="s">
        <v>25</v>
      </c>
      <c r="C81" s="23">
        <v>0.5441</v>
      </c>
      <c r="D81" s="23">
        <v>231.2</v>
      </c>
      <c r="E81" s="23">
        <v>242</v>
      </c>
      <c r="F81" s="23" t="s">
        <v>155</v>
      </c>
      <c r="G81" s="23">
        <v>185</v>
      </c>
      <c r="H81" s="23">
        <v>195</v>
      </c>
      <c r="I81" s="23">
        <v>202.5</v>
      </c>
      <c r="J81" s="16">
        <f t="shared" si="14"/>
        <v>446.4315</v>
      </c>
      <c r="K81" s="23"/>
      <c r="L81" s="23">
        <v>152.5</v>
      </c>
      <c r="M81" s="23">
        <v>157.5</v>
      </c>
      <c r="N81" s="23">
        <v>162.5</v>
      </c>
      <c r="O81" s="16">
        <f t="shared" si="15"/>
        <v>358.2475</v>
      </c>
      <c r="P81" s="23">
        <v>0</v>
      </c>
      <c r="Q81" s="23">
        <f>(MAX(G81:I81))+(MAX(L81:P81))</f>
        <v>560.7475</v>
      </c>
      <c r="R81" s="23">
        <v>185</v>
      </c>
      <c r="S81" s="23">
        <v>195</v>
      </c>
      <c r="T81" s="23">
        <v>205</v>
      </c>
      <c r="U81" s="16">
        <f t="shared" si="16"/>
        <v>451.94300000000004</v>
      </c>
      <c r="V81" s="23"/>
      <c r="W81" s="23">
        <f t="shared" si="8"/>
        <v>765.7475</v>
      </c>
      <c r="X81" s="23">
        <f t="shared" si="0"/>
        <v>1688.1669385</v>
      </c>
      <c r="Y81" s="23" t="s">
        <v>140</v>
      </c>
      <c r="Z81" s="24">
        <f>W81*C81</f>
        <v>416.64321474999997</v>
      </c>
    </row>
    <row r="82" spans="1:26" s="25" customFormat="1" ht="16.5" customHeight="1">
      <c r="A82" s="21" t="s">
        <v>66</v>
      </c>
      <c r="B82" s="22" t="s">
        <v>24</v>
      </c>
      <c r="C82" s="23">
        <v>0.5418</v>
      </c>
      <c r="D82" s="23">
        <v>234</v>
      </c>
      <c r="E82" s="23">
        <v>242</v>
      </c>
      <c r="F82" s="23" t="s">
        <v>150</v>
      </c>
      <c r="G82" s="23">
        <v>192.5</v>
      </c>
      <c r="H82" s="23">
        <v>0</v>
      </c>
      <c r="I82" s="23">
        <v>210</v>
      </c>
      <c r="J82" s="16">
        <f t="shared" si="14"/>
        <v>462.966</v>
      </c>
      <c r="K82" s="23">
        <v>227.5</v>
      </c>
      <c r="L82" s="23">
        <v>142.5</v>
      </c>
      <c r="M82" s="23">
        <v>152.5</v>
      </c>
      <c r="N82" s="23">
        <v>157.5</v>
      </c>
      <c r="O82" s="16">
        <f t="shared" si="15"/>
        <v>347.22450000000003</v>
      </c>
      <c r="P82" s="23"/>
      <c r="Q82" s="23">
        <f>(MAX(G82:I82))+(MAX(L82:N82))</f>
        <v>367.5</v>
      </c>
      <c r="R82" s="23">
        <v>200</v>
      </c>
      <c r="S82" s="23">
        <v>215</v>
      </c>
      <c r="T82" s="23">
        <v>227.5</v>
      </c>
      <c r="U82" s="16">
        <f t="shared" si="16"/>
        <v>501.54650000000004</v>
      </c>
      <c r="V82" s="23"/>
      <c r="W82" s="23">
        <f t="shared" si="8"/>
        <v>595</v>
      </c>
      <c r="X82" s="23">
        <f t="shared" si="0"/>
        <v>1311.737</v>
      </c>
      <c r="Y82" s="23">
        <v>1</v>
      </c>
      <c r="Z82" s="24">
        <f>W82*C82</f>
        <v>322.371</v>
      </c>
    </row>
    <row r="83" spans="1:26" s="25" customFormat="1" ht="15">
      <c r="A83" s="21" t="s">
        <v>109</v>
      </c>
      <c r="B83" s="22" t="s">
        <v>19</v>
      </c>
      <c r="C83" s="23">
        <v>0.5367</v>
      </c>
      <c r="D83" s="23">
        <v>241.9</v>
      </c>
      <c r="E83" s="23">
        <v>242</v>
      </c>
      <c r="F83" s="23" t="s">
        <v>151</v>
      </c>
      <c r="G83" s="23">
        <v>190</v>
      </c>
      <c r="H83" s="23">
        <v>0</v>
      </c>
      <c r="I83" s="23">
        <v>0</v>
      </c>
      <c r="J83" s="16">
        <f t="shared" si="14"/>
        <v>418.874</v>
      </c>
      <c r="K83" s="23"/>
      <c r="L83" s="23">
        <v>150</v>
      </c>
      <c r="M83" s="23">
        <v>0</v>
      </c>
      <c r="N83" s="23">
        <v>0</v>
      </c>
      <c r="O83" s="16">
        <f t="shared" si="15"/>
        <v>330.69</v>
      </c>
      <c r="P83" s="23"/>
      <c r="Q83" s="23">
        <f>(MAX(G83:I83))+(MAX(L83:N83))</f>
        <v>340</v>
      </c>
      <c r="R83" s="23">
        <v>227.5</v>
      </c>
      <c r="S83" s="23">
        <v>250</v>
      </c>
      <c r="T83" s="23">
        <v>275</v>
      </c>
      <c r="U83" s="16">
        <f t="shared" si="16"/>
        <v>606.265</v>
      </c>
      <c r="V83" s="23"/>
      <c r="W83" s="23">
        <f t="shared" si="8"/>
        <v>615</v>
      </c>
      <c r="X83" s="23">
        <f t="shared" si="0"/>
        <v>1355.8290000000002</v>
      </c>
      <c r="Y83" s="23" t="s">
        <v>169</v>
      </c>
      <c r="Z83" s="24">
        <f>W83*C83</f>
        <v>330.0705</v>
      </c>
    </row>
    <row r="84" spans="1:26" s="25" customFormat="1" ht="15">
      <c r="A84" s="21" t="s">
        <v>86</v>
      </c>
      <c r="B84" s="22" t="s">
        <v>19</v>
      </c>
      <c r="C84" s="23">
        <v>0.5391</v>
      </c>
      <c r="D84" s="23">
        <v>237.8</v>
      </c>
      <c r="E84" s="23">
        <v>242</v>
      </c>
      <c r="F84" s="23" t="s">
        <v>152</v>
      </c>
      <c r="G84" s="23">
        <v>262.5</v>
      </c>
      <c r="H84" s="23">
        <v>0</v>
      </c>
      <c r="I84" s="23">
        <v>0</v>
      </c>
      <c r="J84" s="16">
        <f t="shared" si="14"/>
        <v>578.7075</v>
      </c>
      <c r="K84" s="23"/>
      <c r="L84" s="23">
        <v>160</v>
      </c>
      <c r="M84" s="23">
        <v>165</v>
      </c>
      <c r="N84" s="23">
        <v>170</v>
      </c>
      <c r="O84" s="16">
        <f t="shared" si="15"/>
        <v>374.78200000000004</v>
      </c>
      <c r="P84" s="23"/>
      <c r="Q84" s="23">
        <f>(MAX(G84:I84))+(MAX(L84:N84))</f>
        <v>432.5</v>
      </c>
      <c r="R84" s="23">
        <v>320</v>
      </c>
      <c r="S84" s="23">
        <v>335</v>
      </c>
      <c r="T84" s="23">
        <v>340</v>
      </c>
      <c r="U84" s="16">
        <f t="shared" si="16"/>
        <v>749.5640000000001</v>
      </c>
      <c r="V84" s="23"/>
      <c r="W84" s="23">
        <f t="shared" si="8"/>
        <v>772.5</v>
      </c>
      <c r="X84" s="23">
        <f t="shared" si="0"/>
        <v>1703.0535</v>
      </c>
      <c r="Y84" s="23" t="s">
        <v>135</v>
      </c>
      <c r="Z84" s="24">
        <f>W84*C84</f>
        <v>416.45475</v>
      </c>
    </row>
    <row r="85" spans="1:26" s="25" customFormat="1" ht="15">
      <c r="A85" s="26"/>
      <c r="B85" s="27"/>
      <c r="C85" s="28"/>
      <c r="D85" s="28"/>
      <c r="E85" s="28"/>
      <c r="F85" s="28"/>
      <c r="G85" s="28"/>
      <c r="H85" s="28"/>
      <c r="I85" s="28"/>
      <c r="J85" s="35" t="s">
        <v>12</v>
      </c>
      <c r="K85" s="28"/>
      <c r="L85" s="28"/>
      <c r="M85" s="28"/>
      <c r="N85" s="28"/>
      <c r="O85" s="35" t="s">
        <v>12</v>
      </c>
      <c r="P85" s="28"/>
      <c r="Q85" s="28"/>
      <c r="R85" s="28"/>
      <c r="S85" s="28"/>
      <c r="T85" s="28"/>
      <c r="U85" s="35" t="s">
        <v>12</v>
      </c>
      <c r="V85" s="28"/>
      <c r="W85" s="28" t="s">
        <v>12</v>
      </c>
      <c r="X85" s="28"/>
      <c r="Y85" s="28"/>
      <c r="Z85" s="29"/>
    </row>
    <row r="86" spans="1:26" s="25" customFormat="1" ht="15">
      <c r="A86" s="21" t="s">
        <v>89</v>
      </c>
      <c r="B86" s="22" t="s">
        <v>80</v>
      </c>
      <c r="C86" s="23">
        <v>0.5281</v>
      </c>
      <c r="D86" s="23">
        <v>262.3</v>
      </c>
      <c r="E86" s="23">
        <v>275</v>
      </c>
      <c r="F86" s="23" t="s">
        <v>163</v>
      </c>
      <c r="G86" s="23">
        <v>210</v>
      </c>
      <c r="H86" s="23">
        <v>225</v>
      </c>
      <c r="I86" s="23">
        <v>0</v>
      </c>
      <c r="J86" s="16">
        <f t="shared" si="14"/>
        <v>496.035</v>
      </c>
      <c r="K86" s="23"/>
      <c r="L86" s="23">
        <v>160</v>
      </c>
      <c r="M86" s="23">
        <v>175</v>
      </c>
      <c r="N86" s="23">
        <v>0</v>
      </c>
      <c r="O86" s="16">
        <f t="shared" si="15"/>
        <v>385.805</v>
      </c>
      <c r="P86" s="23"/>
      <c r="Q86" s="23">
        <f>(MAX(G86:I86))+(MAX(L86:N86))</f>
        <v>400</v>
      </c>
      <c r="R86" s="23">
        <v>210</v>
      </c>
      <c r="S86" s="23">
        <v>240</v>
      </c>
      <c r="T86" s="23">
        <v>0</v>
      </c>
      <c r="U86" s="16">
        <f t="shared" si="16"/>
        <v>529.104</v>
      </c>
      <c r="V86" s="23"/>
      <c r="W86" s="23">
        <f t="shared" si="8"/>
        <v>640</v>
      </c>
      <c r="X86" s="23">
        <f>W86*2.2046</f>
        <v>1410.944</v>
      </c>
      <c r="Y86" s="23" t="s">
        <v>169</v>
      </c>
      <c r="Z86" s="24">
        <f>W86*C86</f>
        <v>337.98400000000004</v>
      </c>
    </row>
    <row r="87" spans="1:26" s="25" customFormat="1" ht="15">
      <c r="A87" s="21" t="s">
        <v>147</v>
      </c>
      <c r="B87" s="22" t="s">
        <v>79</v>
      </c>
      <c r="C87" s="23">
        <v>0.5281</v>
      </c>
      <c r="D87" s="23">
        <v>262</v>
      </c>
      <c r="E87" s="23">
        <v>275</v>
      </c>
      <c r="F87" s="23" t="s">
        <v>153</v>
      </c>
      <c r="G87" s="23">
        <v>220</v>
      </c>
      <c r="H87" s="23">
        <v>245</v>
      </c>
      <c r="I87" s="23">
        <v>255</v>
      </c>
      <c r="J87" s="16">
        <f t="shared" si="14"/>
        <v>562.173</v>
      </c>
      <c r="K87" s="23"/>
      <c r="L87" s="23">
        <v>182.5</v>
      </c>
      <c r="M87" s="23">
        <v>187.5</v>
      </c>
      <c r="N87" s="23">
        <v>190</v>
      </c>
      <c r="O87" s="16">
        <f t="shared" si="15"/>
        <v>418.874</v>
      </c>
      <c r="P87" s="23"/>
      <c r="Q87" s="23">
        <f>(MAX(G87:I87))+(MAX(L87:N87))</f>
        <v>445</v>
      </c>
      <c r="R87" s="23">
        <v>260</v>
      </c>
      <c r="S87" s="23">
        <v>290</v>
      </c>
      <c r="T87" s="23">
        <v>295</v>
      </c>
      <c r="U87" s="16">
        <f t="shared" si="16"/>
        <v>650.3570000000001</v>
      </c>
      <c r="V87" s="23"/>
      <c r="W87" s="23">
        <f t="shared" si="8"/>
        <v>740</v>
      </c>
      <c r="X87" s="23">
        <f>W87*2.2046</f>
        <v>1631.404</v>
      </c>
      <c r="Y87" s="23" t="s">
        <v>143</v>
      </c>
      <c r="Z87" s="24">
        <f>W87*C87</f>
        <v>390.794</v>
      </c>
    </row>
    <row r="88" spans="1:26" s="25" customFormat="1" ht="15">
      <c r="A88" s="26"/>
      <c r="B88" s="27"/>
      <c r="C88" s="28"/>
      <c r="D88" s="28"/>
      <c r="E88" s="28"/>
      <c r="F88" s="28"/>
      <c r="G88" s="28"/>
      <c r="H88" s="28"/>
      <c r="I88" s="28"/>
      <c r="J88" s="35" t="s">
        <v>12</v>
      </c>
      <c r="K88" s="28"/>
      <c r="L88" s="28"/>
      <c r="M88" s="28"/>
      <c r="N88" s="28"/>
      <c r="O88" s="35" t="s">
        <v>12</v>
      </c>
      <c r="P88" s="28"/>
      <c r="Q88" s="28"/>
      <c r="R88" s="28"/>
      <c r="S88" s="28"/>
      <c r="T88" s="28"/>
      <c r="U88" s="35" t="s">
        <v>12</v>
      </c>
      <c r="V88" s="28"/>
      <c r="W88" s="28" t="s">
        <v>12</v>
      </c>
      <c r="X88" s="28"/>
      <c r="Y88" s="28"/>
      <c r="Z88" s="29"/>
    </row>
    <row r="89" spans="1:26" s="25" customFormat="1" ht="15">
      <c r="A89" s="21" t="s">
        <v>81</v>
      </c>
      <c r="B89" s="22" t="s">
        <v>71</v>
      </c>
      <c r="C89" s="23">
        <v>0.5186</v>
      </c>
      <c r="D89" s="23">
        <v>279.8</v>
      </c>
      <c r="E89" s="23">
        <v>308</v>
      </c>
      <c r="F89" s="23" t="s">
        <v>155</v>
      </c>
      <c r="G89" s="23">
        <v>157.5</v>
      </c>
      <c r="H89" s="23">
        <v>182.5</v>
      </c>
      <c r="I89" s="23">
        <v>205</v>
      </c>
      <c r="J89" s="16">
        <f t="shared" si="14"/>
        <v>451.94300000000004</v>
      </c>
      <c r="K89" s="23"/>
      <c r="L89" s="23">
        <v>152.5</v>
      </c>
      <c r="M89" s="23">
        <v>0</v>
      </c>
      <c r="N89" s="23">
        <v>165</v>
      </c>
      <c r="O89" s="16">
        <f t="shared" si="15"/>
        <v>363.759</v>
      </c>
      <c r="P89" s="23"/>
      <c r="Q89" s="23">
        <f>(MAX(G89:I89))+(MAX(L89:N89))</f>
        <v>370</v>
      </c>
      <c r="R89" s="23">
        <v>205</v>
      </c>
      <c r="S89" s="23">
        <v>227.5</v>
      </c>
      <c r="T89" s="23">
        <v>250</v>
      </c>
      <c r="U89" s="16">
        <f t="shared" si="16"/>
        <v>551.15</v>
      </c>
      <c r="V89" s="23"/>
      <c r="W89" s="23">
        <f t="shared" si="8"/>
        <v>620</v>
      </c>
      <c r="X89" s="23">
        <f>W89*2.2046</f>
        <v>1366.852</v>
      </c>
      <c r="Y89" s="23" t="s">
        <v>136</v>
      </c>
      <c r="Z89" s="24">
        <f>W89*C89</f>
        <v>321.532</v>
      </c>
    </row>
    <row r="90" spans="1:26" s="25" customFormat="1" ht="15">
      <c r="A90" s="21" t="s">
        <v>23</v>
      </c>
      <c r="B90" s="22" t="s">
        <v>85</v>
      </c>
      <c r="C90" s="23">
        <v>0.5132</v>
      </c>
      <c r="D90" s="23">
        <v>290</v>
      </c>
      <c r="E90" s="23">
        <v>308</v>
      </c>
      <c r="F90" s="23" t="s">
        <v>125</v>
      </c>
      <c r="G90" s="23">
        <v>0</v>
      </c>
      <c r="H90" s="23">
        <v>0</v>
      </c>
      <c r="I90" s="23">
        <v>262.5</v>
      </c>
      <c r="J90" s="16">
        <f t="shared" si="14"/>
        <v>578.7075</v>
      </c>
      <c r="K90" s="23"/>
      <c r="L90" s="23">
        <v>185</v>
      </c>
      <c r="M90" s="23">
        <v>192.5</v>
      </c>
      <c r="N90" s="23">
        <v>197.5</v>
      </c>
      <c r="O90" s="16">
        <f t="shared" si="15"/>
        <v>435.4085</v>
      </c>
      <c r="P90" s="23">
        <v>0</v>
      </c>
      <c r="Q90" s="23">
        <f>(MAX(G90:I90))+(MAX(L90:P90))</f>
        <v>697.9085</v>
      </c>
      <c r="R90" s="23">
        <v>255</v>
      </c>
      <c r="S90" s="23">
        <v>0</v>
      </c>
      <c r="T90" s="23">
        <v>267.5</v>
      </c>
      <c r="U90" s="16">
        <f t="shared" si="16"/>
        <v>589.7305</v>
      </c>
      <c r="V90" s="23">
        <v>272.5</v>
      </c>
      <c r="W90" s="23">
        <f t="shared" si="8"/>
        <v>965.4085</v>
      </c>
      <c r="X90" s="23">
        <f>W90*2.2046</f>
        <v>2128.3395791000003</v>
      </c>
      <c r="Y90" s="23" t="s">
        <v>135</v>
      </c>
      <c r="Z90" s="24">
        <f>W90*C90</f>
        <v>495.4476422</v>
      </c>
    </row>
    <row r="91" spans="1:26" s="34" customFormat="1" ht="15">
      <c r="A91" s="30" t="s">
        <v>35</v>
      </c>
      <c r="B91" s="31" t="s">
        <v>36</v>
      </c>
      <c r="C91" s="32">
        <v>0.5147</v>
      </c>
      <c r="D91" s="32">
        <v>286.5</v>
      </c>
      <c r="E91" s="32">
        <v>308</v>
      </c>
      <c r="F91" s="32" t="s">
        <v>156</v>
      </c>
      <c r="G91" s="32">
        <v>277.5</v>
      </c>
      <c r="H91" s="32">
        <v>295</v>
      </c>
      <c r="I91" s="32">
        <v>0</v>
      </c>
      <c r="J91" s="16">
        <f t="shared" si="14"/>
        <v>650.3570000000001</v>
      </c>
      <c r="K91" s="32"/>
      <c r="L91" s="32">
        <v>177.5</v>
      </c>
      <c r="M91" s="32">
        <v>190</v>
      </c>
      <c r="N91" s="32">
        <v>195</v>
      </c>
      <c r="O91" s="16">
        <f t="shared" si="15"/>
        <v>429.89700000000005</v>
      </c>
      <c r="P91" s="32"/>
      <c r="Q91" s="32">
        <f>(MAX(G91:I91))+(MAX(L91:N91))</f>
        <v>490</v>
      </c>
      <c r="R91" s="32">
        <v>295</v>
      </c>
      <c r="S91" s="32">
        <v>315</v>
      </c>
      <c r="T91" s="32">
        <v>327.5</v>
      </c>
      <c r="U91" s="16">
        <f t="shared" si="16"/>
        <v>722.0065000000001</v>
      </c>
      <c r="V91" s="32"/>
      <c r="W91" s="23">
        <f t="shared" si="8"/>
        <v>817.5</v>
      </c>
      <c r="X91" s="32">
        <f>W91*2.2046</f>
        <v>1802.2605</v>
      </c>
      <c r="Y91" s="32">
        <v>1</v>
      </c>
      <c r="Z91" s="33">
        <f>W91*C91</f>
        <v>420.76725000000005</v>
      </c>
    </row>
    <row r="92" spans="1:26" s="25" customFormat="1" ht="15">
      <c r="A92" s="26"/>
      <c r="B92" s="27"/>
      <c r="C92" s="28"/>
      <c r="D92" s="28"/>
      <c r="E92" s="28"/>
      <c r="F92" s="28"/>
      <c r="G92" s="28"/>
      <c r="H92" s="28"/>
      <c r="I92" s="28"/>
      <c r="J92" s="35" t="s">
        <v>12</v>
      </c>
      <c r="K92" s="28"/>
      <c r="L92" s="28"/>
      <c r="M92" s="28"/>
      <c r="N92" s="28"/>
      <c r="O92" s="35" t="s">
        <v>12</v>
      </c>
      <c r="P92" s="28"/>
      <c r="Q92" s="28"/>
      <c r="R92" s="28"/>
      <c r="S92" s="28"/>
      <c r="T92" s="28"/>
      <c r="U92" s="35" t="s">
        <v>12</v>
      </c>
      <c r="V92" s="28"/>
      <c r="W92" s="28" t="s">
        <v>12</v>
      </c>
      <c r="X92" s="28"/>
      <c r="Y92" s="28"/>
      <c r="Z92" s="29"/>
    </row>
    <row r="93" spans="1:26" s="25" customFormat="1" ht="15">
      <c r="A93" s="21" t="s">
        <v>68</v>
      </c>
      <c r="B93" s="22" t="s">
        <v>19</v>
      </c>
      <c r="C93" s="23">
        <v>0.5013</v>
      </c>
      <c r="D93" s="23">
        <v>312.7</v>
      </c>
      <c r="E93" s="23" t="s">
        <v>78</v>
      </c>
      <c r="F93" s="23" t="s">
        <v>120</v>
      </c>
      <c r="G93" s="23">
        <v>0</v>
      </c>
      <c r="H93" s="23">
        <v>227.5</v>
      </c>
      <c r="I93" s="23">
        <v>0</v>
      </c>
      <c r="J93" s="16">
        <f t="shared" si="14"/>
        <v>501.54650000000004</v>
      </c>
      <c r="K93" s="23"/>
      <c r="L93" s="23">
        <v>0</v>
      </c>
      <c r="M93" s="23">
        <v>0</v>
      </c>
      <c r="N93" s="23">
        <v>0</v>
      </c>
      <c r="O93" s="16">
        <f t="shared" si="15"/>
        <v>0</v>
      </c>
      <c r="P93" s="23"/>
      <c r="Q93" s="23">
        <f>(MAX(G93:I93))+(MAX(L93:N93))</f>
        <v>227.5</v>
      </c>
      <c r="R93" s="23">
        <v>227.5</v>
      </c>
      <c r="S93" s="23">
        <v>250</v>
      </c>
      <c r="T93" s="23">
        <v>0</v>
      </c>
      <c r="U93" s="16">
        <f t="shared" si="16"/>
        <v>551.15</v>
      </c>
      <c r="V93" s="23"/>
      <c r="W93" s="23">
        <f t="shared" si="8"/>
        <v>477.5</v>
      </c>
      <c r="X93" s="23">
        <f t="shared" si="0"/>
        <v>1052.6965</v>
      </c>
      <c r="Y93" s="23">
        <v>0</v>
      </c>
      <c r="Z93" s="24">
        <f>W93*C93</f>
        <v>239.37075</v>
      </c>
    </row>
    <row r="94" spans="1:26" s="25" customFormat="1" ht="15">
      <c r="A94" s="21" t="s">
        <v>77</v>
      </c>
      <c r="B94" s="22" t="s">
        <v>80</v>
      </c>
      <c r="C94" s="23">
        <v>0.4764</v>
      </c>
      <c r="D94" s="23">
        <v>370.2</v>
      </c>
      <c r="E94" s="23" t="s">
        <v>78</v>
      </c>
      <c r="F94" s="23" t="s">
        <v>159</v>
      </c>
      <c r="G94" s="23">
        <v>142.5</v>
      </c>
      <c r="H94" s="23">
        <v>150</v>
      </c>
      <c r="I94" s="23">
        <v>167.5</v>
      </c>
      <c r="J94" s="16">
        <f t="shared" si="14"/>
        <v>369.2705</v>
      </c>
      <c r="K94" s="23"/>
      <c r="L94" s="23">
        <v>165</v>
      </c>
      <c r="M94" s="23">
        <v>172.5</v>
      </c>
      <c r="N94" s="23">
        <v>0</v>
      </c>
      <c r="O94" s="16">
        <f t="shared" si="15"/>
        <v>380.2935</v>
      </c>
      <c r="P94" s="23"/>
      <c r="Q94" s="23">
        <f>(MAX(G94:I94))+(MAX(L94:N94))</f>
        <v>340</v>
      </c>
      <c r="R94" s="23">
        <v>142.5</v>
      </c>
      <c r="S94" s="23">
        <v>167.5</v>
      </c>
      <c r="T94" s="23">
        <v>185</v>
      </c>
      <c r="U94" s="16">
        <f t="shared" si="16"/>
        <v>407.851</v>
      </c>
      <c r="V94" s="23"/>
      <c r="W94" s="23">
        <f t="shared" si="8"/>
        <v>525</v>
      </c>
      <c r="X94" s="23">
        <f>W94*2.2046</f>
        <v>1157.415</v>
      </c>
      <c r="Y94" s="23" t="s">
        <v>135</v>
      </c>
      <c r="Z94" s="24">
        <f>W94*C94</f>
        <v>250.10999999999999</v>
      </c>
    </row>
    <row r="95" spans="1:26" s="25" customFormat="1" ht="15">
      <c r="A95" s="21" t="s">
        <v>90</v>
      </c>
      <c r="B95" s="31" t="s">
        <v>71</v>
      </c>
      <c r="C95" s="23" t="s">
        <v>12</v>
      </c>
      <c r="D95" s="23"/>
      <c r="E95" s="23" t="s">
        <v>78</v>
      </c>
      <c r="F95" s="23" t="s">
        <v>12</v>
      </c>
      <c r="G95" s="23" t="s">
        <v>12</v>
      </c>
      <c r="H95" s="23" t="s">
        <v>12</v>
      </c>
      <c r="I95" s="23" t="s">
        <v>12</v>
      </c>
      <c r="J95" s="16">
        <f t="shared" si="14"/>
        <v>0</v>
      </c>
      <c r="K95" s="23"/>
      <c r="L95" s="23" t="s">
        <v>12</v>
      </c>
      <c r="M95" s="23" t="s">
        <v>12</v>
      </c>
      <c r="N95" s="23" t="s">
        <v>12</v>
      </c>
      <c r="O95" s="16">
        <f t="shared" si="15"/>
        <v>0</v>
      </c>
      <c r="P95" s="23"/>
      <c r="Q95" s="23">
        <f>(MAX(G95:I95))+(MAX(L95:N95))</f>
        <v>0</v>
      </c>
      <c r="R95" s="23" t="s">
        <v>12</v>
      </c>
      <c r="S95" s="23" t="s">
        <v>12</v>
      </c>
      <c r="T95" s="23" t="s">
        <v>12</v>
      </c>
      <c r="U95" s="16">
        <f t="shared" si="16"/>
        <v>0</v>
      </c>
      <c r="V95" s="23"/>
      <c r="W95" s="23">
        <f t="shared" si="8"/>
        <v>0</v>
      </c>
      <c r="X95" s="23">
        <f>W95*2.2046</f>
        <v>0</v>
      </c>
      <c r="Y95" s="23"/>
      <c r="Z95" s="24" t="e">
        <f>W95*C95</f>
        <v>#VALUE!</v>
      </c>
    </row>
    <row r="96" spans="2:26" s="18" customFormat="1" ht="15"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2:26" s="18" customFormat="1" ht="15"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2:26" s="18" customFormat="1" ht="15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2:26" s="18" customFormat="1" ht="15"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2:26" s="18" customFormat="1" ht="15"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2:26" s="18" customFormat="1" ht="15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2:26" s="18" customFormat="1" ht="15"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2:26" s="18" customFormat="1" ht="15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2:26" s="18" customFormat="1" ht="15"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2:26" s="18" customFormat="1" ht="15">
      <c r="B105" s="19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2:26" s="18" customFormat="1" ht="15"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2:26" s="18" customFormat="1" ht="15"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2:26" s="18" customFormat="1" ht="15">
      <c r="B108" s="19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2:26" s="18" customFormat="1" ht="15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2:26" s="18" customFormat="1" ht="15">
      <c r="B110" s="19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2:26" s="18" customFormat="1" ht="15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2:26" s="18" customFormat="1" ht="15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2:26" s="18" customFormat="1" ht="15"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2:26" s="18" customFormat="1" ht="15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2:26" s="18" customFormat="1" ht="15"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2:26" s="18" customFormat="1" ht="15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2:26" s="18" customFormat="1" ht="15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</sheetData>
  <sheetProtection/>
  <mergeCells count="3">
    <mergeCell ref="L4:N4"/>
    <mergeCell ref="R4:T4"/>
    <mergeCell ref="F4:I4"/>
  </mergeCells>
  <printOptions horizontalCentered="1"/>
  <pageMargins left="0.34" right="0.5" top="1.3" bottom="0.75" header="0.5" footer="0.5"/>
  <pageSetup horizontalDpi="300" verticalDpi="300" orientation="landscape" scale="63" r:id="rId1"/>
  <headerFooter alignWithMargins="0">
    <oddHeader>&amp;C&amp;"Times New Roman TUR,Bold"&amp;24 100% RAW Powerlifting Federation
World Powerlifting Championships
Las Vegas, NV October 17-18, 2009
Riviera Hotel &amp; Casino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Bossman</cp:lastModifiedBy>
  <cp:lastPrinted>2010-04-24T00:45:31Z</cp:lastPrinted>
  <dcterms:created xsi:type="dcterms:W3CDTF">2003-11-18T18:32:35Z</dcterms:created>
  <dcterms:modified xsi:type="dcterms:W3CDTF">2010-04-24T00:46:05Z</dcterms:modified>
  <cp:category/>
  <cp:version/>
  <cp:contentType/>
  <cp:contentStatus/>
</cp:coreProperties>
</file>